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una\Downloads\"/>
    </mc:Choice>
  </mc:AlternateContent>
  <xr:revisionPtr revIDLastSave="0" documentId="13_ncr:1_{B3890E54-342C-4CDF-9245-4A3C39BA267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3" r:id="rId2"/>
  </sheets>
  <calcPr calcId="191029"/>
</workbook>
</file>

<file path=xl/calcChain.xml><?xml version="1.0" encoding="utf-8"?>
<calcChain xmlns="http://schemas.openxmlformats.org/spreadsheetml/2006/main">
  <c r="P13" i="3" l="1"/>
  <c r="N13" i="3"/>
  <c r="L13" i="3"/>
  <c r="J13" i="3"/>
  <c r="H13" i="3"/>
  <c r="F13" i="3"/>
  <c r="O13" i="3"/>
  <c r="C13" i="3" s="1"/>
  <c r="M13" i="3"/>
  <c r="K13" i="3"/>
  <c r="I13" i="3"/>
  <c r="G13" i="3"/>
  <c r="D13" i="3"/>
  <c r="E13" i="3"/>
  <c r="P11" i="3"/>
  <c r="P10" i="3"/>
  <c r="P9" i="3"/>
  <c r="P8" i="3"/>
  <c r="P7" i="3"/>
  <c r="P6" i="3"/>
  <c r="P12" i="3" s="1"/>
  <c r="N11" i="3"/>
  <c r="N10" i="3"/>
  <c r="N9" i="3"/>
  <c r="N8" i="3"/>
  <c r="N7" i="3"/>
  <c r="N6" i="3"/>
  <c r="L11" i="3"/>
  <c r="L10" i="3"/>
  <c r="L9" i="3"/>
  <c r="L8" i="3"/>
  <c r="L7" i="3"/>
  <c r="L6" i="3"/>
  <c r="J11" i="3"/>
  <c r="J10" i="3"/>
  <c r="J9" i="3"/>
  <c r="J8" i="3"/>
  <c r="J7" i="3"/>
  <c r="J6" i="3"/>
  <c r="J12" i="3" s="1"/>
  <c r="H11" i="3"/>
  <c r="H10" i="3"/>
  <c r="H9" i="3"/>
  <c r="H8" i="3"/>
  <c r="H7" i="3"/>
  <c r="H6" i="3"/>
  <c r="F7" i="3"/>
  <c r="F8" i="3"/>
  <c r="F9" i="3"/>
  <c r="F10" i="3"/>
  <c r="F11" i="3"/>
  <c r="F6" i="3"/>
  <c r="F12" i="3" s="1"/>
  <c r="H12" i="3"/>
  <c r="O12" i="3"/>
  <c r="N12" i="3"/>
  <c r="M12" i="3"/>
  <c r="L12" i="3"/>
  <c r="K12" i="3"/>
  <c r="I12" i="3"/>
  <c r="G12" i="3"/>
  <c r="E12" i="3"/>
  <c r="D12" i="3"/>
  <c r="D11" i="3"/>
  <c r="D10" i="3"/>
  <c r="D9" i="3"/>
  <c r="D8" i="3"/>
  <c r="D7" i="3"/>
  <c r="D6" i="3"/>
  <c r="C12" i="3"/>
  <c r="C11" i="3"/>
  <c r="C10" i="3"/>
  <c r="C9" i="3"/>
  <c r="C8" i="3"/>
  <c r="C7" i="3"/>
  <c r="C6" i="3"/>
  <c r="I127" i="1"/>
  <c r="I126" i="1"/>
  <c r="I125" i="1"/>
  <c r="J125" i="1" s="1"/>
  <c r="I124" i="1"/>
  <c r="J124" i="1" s="1"/>
  <c r="I123" i="1"/>
  <c r="I122" i="1"/>
  <c r="I121" i="1"/>
  <c r="J121" i="1" s="1"/>
  <c r="I120" i="1"/>
  <c r="J120" i="1" s="1"/>
  <c r="I119" i="1"/>
  <c r="I118" i="1"/>
  <c r="I117" i="1"/>
  <c r="J117" i="1" s="1"/>
  <c r="I116" i="1"/>
  <c r="J116" i="1" s="1"/>
  <c r="I115" i="1"/>
  <c r="I114" i="1"/>
  <c r="I113" i="1"/>
  <c r="I112" i="1"/>
  <c r="J112" i="1" s="1"/>
  <c r="I111" i="1"/>
  <c r="I110" i="1"/>
  <c r="I109" i="1"/>
  <c r="I108" i="1"/>
  <c r="J108" i="1" s="1"/>
  <c r="I107" i="1"/>
  <c r="I106" i="1"/>
  <c r="I105" i="1"/>
  <c r="I104" i="1"/>
  <c r="J104" i="1" s="1"/>
  <c r="I103" i="1"/>
  <c r="I102" i="1"/>
  <c r="I100" i="1"/>
  <c r="J100" i="1" s="1"/>
  <c r="I99" i="1"/>
  <c r="I98" i="1"/>
  <c r="I97" i="1"/>
  <c r="J97" i="1" s="1"/>
  <c r="I96" i="1"/>
  <c r="J96" i="1" s="1"/>
  <c r="I95" i="1"/>
  <c r="J95" i="1" s="1"/>
  <c r="I94" i="1"/>
  <c r="I93" i="1"/>
  <c r="J93" i="1" s="1"/>
  <c r="I92" i="1"/>
  <c r="J92" i="1" s="1"/>
  <c r="I91" i="1"/>
  <c r="I90" i="1"/>
  <c r="I89" i="1"/>
  <c r="J89" i="1" s="1"/>
  <c r="I88" i="1"/>
  <c r="J88" i="1" s="1"/>
  <c r="I87" i="1"/>
  <c r="J87" i="1" s="1"/>
  <c r="I86" i="1"/>
  <c r="I85" i="1"/>
  <c r="J85" i="1" s="1"/>
  <c r="I84" i="1"/>
  <c r="J84" i="1" s="1"/>
  <c r="I83" i="1"/>
  <c r="I82" i="1"/>
  <c r="I81" i="1"/>
  <c r="J81" i="1" s="1"/>
  <c r="I80" i="1"/>
  <c r="J80" i="1" s="1"/>
  <c r="I79" i="1"/>
  <c r="J79" i="1" s="1"/>
  <c r="I78" i="1"/>
  <c r="I77" i="1"/>
  <c r="J77" i="1" s="1"/>
  <c r="I76" i="1"/>
  <c r="J76" i="1" s="1"/>
  <c r="I75" i="1"/>
  <c r="I74" i="1"/>
  <c r="I71" i="1"/>
  <c r="I70" i="1"/>
  <c r="I69" i="1"/>
  <c r="I68" i="1"/>
  <c r="J68" i="1" s="1"/>
  <c r="I67" i="1"/>
  <c r="I66" i="1"/>
  <c r="J66" i="1" s="1"/>
  <c r="I65" i="1"/>
  <c r="J65" i="1" s="1"/>
  <c r="I64" i="1"/>
  <c r="J64" i="1" s="1"/>
  <c r="I63" i="1"/>
  <c r="I62" i="1"/>
  <c r="J62" i="1" s="1"/>
  <c r="I60" i="1"/>
  <c r="J60" i="1" s="1"/>
  <c r="I59" i="1"/>
  <c r="I58" i="1"/>
  <c r="I57" i="1"/>
  <c r="J57" i="1" s="1"/>
  <c r="I56" i="1"/>
  <c r="J56" i="1" s="1"/>
  <c r="I55" i="1"/>
  <c r="I54" i="1"/>
  <c r="I53" i="1"/>
  <c r="J53" i="1" s="1"/>
  <c r="I52" i="1"/>
  <c r="I51" i="1"/>
  <c r="I49" i="1"/>
  <c r="J49" i="1" s="1"/>
  <c r="I48" i="1"/>
  <c r="J48" i="1" s="1"/>
  <c r="I47" i="1"/>
  <c r="J47" i="1" s="1"/>
  <c r="I46" i="1"/>
  <c r="I45" i="1"/>
  <c r="J45" i="1" s="1"/>
  <c r="I44" i="1"/>
  <c r="J44" i="1" s="1"/>
  <c r="I43" i="1"/>
  <c r="I42" i="1"/>
  <c r="I41" i="1"/>
  <c r="J41" i="1" s="1"/>
  <c r="I40" i="1"/>
  <c r="J40" i="1" s="1"/>
  <c r="I39" i="1"/>
  <c r="J39" i="1" s="1"/>
  <c r="I38" i="1"/>
  <c r="I37" i="1"/>
  <c r="J37" i="1" s="1"/>
  <c r="I36" i="1"/>
  <c r="J36" i="1" s="1"/>
  <c r="I35" i="1"/>
  <c r="I34" i="1"/>
  <c r="I33" i="1"/>
  <c r="J33" i="1" s="1"/>
  <c r="I32" i="1"/>
  <c r="J32" i="1" s="1"/>
  <c r="I31" i="1"/>
  <c r="J31" i="1" s="1"/>
  <c r="I30" i="1"/>
  <c r="I27" i="1"/>
  <c r="J27" i="1" s="1"/>
  <c r="I26" i="1"/>
  <c r="I24" i="1"/>
  <c r="J24" i="1" s="1"/>
  <c r="I23" i="1"/>
  <c r="I22" i="1"/>
  <c r="I21" i="1"/>
  <c r="J21" i="1" s="1"/>
  <c r="I20" i="1"/>
  <c r="I19" i="1"/>
  <c r="I18" i="1"/>
  <c r="I16" i="1"/>
  <c r="I15" i="1"/>
  <c r="I14" i="1"/>
  <c r="I12" i="1"/>
  <c r="I11" i="1"/>
  <c r="I10" i="1"/>
  <c r="I9" i="1"/>
  <c r="J9" i="1" s="1"/>
  <c r="I8" i="1"/>
  <c r="J8" i="1" s="1"/>
  <c r="J127" i="1"/>
  <c r="J126" i="1"/>
  <c r="J123" i="1"/>
  <c r="J122" i="1"/>
  <c r="J119" i="1"/>
  <c r="J118" i="1"/>
  <c r="J115" i="1"/>
  <c r="J114" i="1"/>
  <c r="J113" i="1"/>
  <c r="J111" i="1"/>
  <c r="J110" i="1"/>
  <c r="J109" i="1"/>
  <c r="J107" i="1"/>
  <c r="J106" i="1"/>
  <c r="J105" i="1"/>
  <c r="J103" i="1"/>
  <c r="J102" i="1"/>
  <c r="J99" i="1"/>
  <c r="J98" i="1"/>
  <c r="J94" i="1"/>
  <c r="J91" i="1"/>
  <c r="J90" i="1"/>
  <c r="J86" i="1"/>
  <c r="J83" i="1"/>
  <c r="J82" i="1"/>
  <c r="J78" i="1"/>
  <c r="J75" i="1"/>
  <c r="J74" i="1"/>
  <c r="J71" i="1"/>
  <c r="J70" i="1"/>
  <c r="J69" i="1"/>
  <c r="J67" i="1"/>
  <c r="J63" i="1"/>
  <c r="J59" i="1"/>
  <c r="J58" i="1"/>
  <c r="J55" i="1"/>
  <c r="J54" i="1"/>
  <c r="J52" i="1"/>
  <c r="J51" i="1"/>
  <c r="J46" i="1"/>
  <c r="J43" i="1"/>
  <c r="J42" i="1"/>
  <c r="J38" i="1"/>
  <c r="J35" i="1"/>
  <c r="J34" i="1"/>
  <c r="J30" i="1"/>
  <c r="J26" i="1"/>
  <c r="J23" i="1"/>
  <c r="J22" i="1"/>
  <c r="J20" i="1"/>
  <c r="J19" i="1"/>
  <c r="J18" i="1"/>
  <c r="J16" i="1"/>
  <c r="J15" i="1"/>
  <c r="J14" i="1"/>
  <c r="J12" i="1"/>
  <c r="J11" i="1"/>
  <c r="J10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1" i="1"/>
  <c r="H70" i="1"/>
  <c r="H69" i="1"/>
  <c r="H68" i="1"/>
  <c r="H67" i="1"/>
  <c r="H66" i="1"/>
  <c r="H65" i="1"/>
  <c r="H64" i="1"/>
  <c r="H63" i="1"/>
  <c r="H62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7" i="1"/>
  <c r="H26" i="1"/>
  <c r="H24" i="1"/>
  <c r="H23" i="1"/>
  <c r="H22" i="1"/>
  <c r="H21" i="1"/>
  <c r="H20" i="1"/>
  <c r="H19" i="1"/>
  <c r="H18" i="1"/>
  <c r="H16" i="1"/>
  <c r="H15" i="1"/>
  <c r="H14" i="1"/>
  <c r="H12" i="1"/>
  <c r="H11" i="1"/>
  <c r="H10" i="1"/>
  <c r="H9" i="1"/>
  <c r="H8" i="1"/>
  <c r="H25" i="1" l="1"/>
  <c r="J25" i="1"/>
  <c r="H13" i="1"/>
  <c r="J17" i="1"/>
  <c r="J13" i="1"/>
  <c r="J61" i="1"/>
  <c r="J101" i="1"/>
  <c r="J29" i="1"/>
  <c r="J50" i="1"/>
  <c r="H61" i="1"/>
  <c r="H73" i="1"/>
  <c r="H101" i="1"/>
  <c r="H72" i="1" s="1"/>
  <c r="J7" i="1"/>
  <c r="H29" i="1"/>
  <c r="H50" i="1"/>
  <c r="H17" i="1"/>
  <c r="J73" i="1"/>
  <c r="H7" i="1"/>
  <c r="H28" i="1"/>
  <c r="J72" i="1" l="1"/>
  <c r="J28" i="1"/>
  <c r="J6" i="1"/>
  <c r="H6" i="1"/>
</calcChain>
</file>

<file path=xl/sharedStrings.xml><?xml version="1.0" encoding="utf-8"?>
<sst xmlns="http://schemas.openxmlformats.org/spreadsheetml/2006/main" count="508" uniqueCount="231">
  <si>
    <r>
      <rPr>
        <b/>
        <sz val="14"/>
        <rFont val="Arial"/>
        <family val="2"/>
      </rPr>
      <t>PLANILHA ORÇAMENTÁRIA</t>
    </r>
  </si>
  <si>
    <r>
      <rPr>
        <b/>
        <sz val="7.5"/>
        <rFont val="Arial"/>
        <family val="2"/>
      </rPr>
      <t xml:space="preserve">1
</t>
    </r>
    <r>
      <rPr>
        <b/>
        <sz val="7.5"/>
        <rFont val="Arial"/>
        <family val="2"/>
      </rPr>
      <t xml:space="preserve">2
</t>
    </r>
    <r>
      <rPr>
        <b/>
        <sz val="7.5"/>
        <rFont val="Arial"/>
        <family val="2"/>
      </rPr>
      <t xml:space="preserve">3
</t>
    </r>
    <r>
      <rPr>
        <b/>
        <sz val="7.5"/>
        <rFont val="Arial"/>
        <family val="2"/>
      </rPr>
      <t>4</t>
    </r>
  </si>
  <si>
    <r>
      <rPr>
        <b/>
        <sz val="7.5"/>
        <rFont val="Arial"/>
        <family val="2"/>
      </rPr>
      <t>Item</t>
    </r>
  </si>
  <si>
    <r>
      <rPr>
        <b/>
        <sz val="7.5"/>
        <rFont val="Arial"/>
        <family val="2"/>
      </rPr>
      <t>Código</t>
    </r>
  </si>
  <si>
    <r>
      <rPr>
        <b/>
        <sz val="7.5"/>
        <rFont val="Arial"/>
        <family val="2"/>
      </rPr>
      <t>Descrição</t>
    </r>
  </si>
  <si>
    <r>
      <rPr>
        <b/>
        <sz val="7.5"/>
        <rFont val="Arial"/>
        <family val="2"/>
      </rPr>
      <t>Unid.</t>
    </r>
  </si>
  <si>
    <r>
      <rPr>
        <b/>
        <sz val="7.5"/>
        <rFont val="Arial"/>
        <family val="2"/>
      </rPr>
      <t>BDI REF.</t>
    </r>
  </si>
  <si>
    <r>
      <rPr>
        <b/>
        <sz val="7.5"/>
        <rFont val="Arial"/>
        <family val="2"/>
      </rPr>
      <t>Quantidade Prevista</t>
    </r>
  </si>
  <si>
    <r>
      <rPr>
        <b/>
        <sz val="7.5"/>
        <rFont val="Arial"/>
        <family val="2"/>
      </rPr>
      <t>Preço (R$)</t>
    </r>
  </si>
  <si>
    <r>
      <rPr>
        <b/>
        <sz val="7.5"/>
        <rFont val="Arial"/>
        <family val="2"/>
      </rPr>
      <t>Sem BDI</t>
    </r>
  </si>
  <si>
    <r>
      <rPr>
        <b/>
        <sz val="7.5"/>
        <rFont val="Arial"/>
        <family val="2"/>
      </rPr>
      <t>Com BDI</t>
    </r>
  </si>
  <si>
    <r>
      <rPr>
        <b/>
        <sz val="7.5"/>
        <rFont val="Arial"/>
        <family val="2"/>
      </rPr>
      <t>Unitário</t>
    </r>
  </si>
  <si>
    <r>
      <rPr>
        <b/>
        <sz val="7.5"/>
        <rFont val="Arial"/>
        <family val="2"/>
      </rPr>
      <t>Total</t>
    </r>
  </si>
  <si>
    <r>
      <rPr>
        <b/>
        <sz val="7.5"/>
        <rFont val="Arial"/>
        <family val="2"/>
      </rPr>
      <t>PROJETO DA REDE DE DRENAGEM E NOVO VERTEDOURO DO LAGO DO PARQUE DA LAJINHA</t>
    </r>
  </si>
  <si>
    <r>
      <rPr>
        <b/>
        <sz val="7.5"/>
        <rFont val="Arial"/>
        <family val="2"/>
      </rPr>
      <t>1</t>
    </r>
  </si>
  <si>
    <r>
      <rPr>
        <b/>
        <sz val="7.5"/>
        <rFont val="Arial"/>
        <family val="2"/>
      </rPr>
      <t>SERVIÇOS PRELIMINARES</t>
    </r>
  </si>
  <si>
    <r>
      <rPr>
        <sz val="7.5"/>
        <rFont val="Arial MT"/>
        <family val="2"/>
      </rPr>
      <t>1.1</t>
    </r>
  </si>
  <si>
    <r>
      <rPr>
        <sz val="7.5"/>
        <rFont val="Arial MT"/>
        <family val="2"/>
      </rPr>
      <t xml:space="preserve">LIMPEZA MANUAL DE VEGETAÇÃO EM TERRENO COM
</t>
    </r>
    <r>
      <rPr>
        <sz val="7.5"/>
        <rFont val="Arial MT"/>
        <family val="2"/>
      </rPr>
      <t>ENXADA.AF_05/2018</t>
    </r>
  </si>
  <si>
    <r>
      <rPr>
        <sz val="7.5"/>
        <rFont val="Arial MT"/>
        <family val="2"/>
      </rPr>
      <t>M2</t>
    </r>
  </si>
  <si>
    <r>
      <rPr>
        <sz val="7.5"/>
        <rFont val="Arial MT"/>
        <family val="2"/>
      </rPr>
      <t>BDI1</t>
    </r>
  </si>
  <si>
    <r>
      <rPr>
        <sz val="7.5"/>
        <rFont val="Arial MT"/>
        <family val="2"/>
      </rPr>
      <t>1.2</t>
    </r>
  </si>
  <si>
    <r>
      <rPr>
        <sz val="7.5"/>
        <rFont val="Arial MT"/>
        <family val="2"/>
      </rPr>
      <t>TER-REG-005</t>
    </r>
  </si>
  <si>
    <r>
      <rPr>
        <sz val="7.5"/>
        <rFont val="Arial MT"/>
        <family val="2"/>
      </rPr>
      <t xml:space="preserve">REGULARIZAÇÃO E COMPACTAÇÃO DE TERRENO MANUAL, COM
</t>
    </r>
    <r>
      <rPr>
        <sz val="7.5"/>
        <rFont val="Arial MT"/>
        <family val="2"/>
      </rPr>
      <t>SOQUETE</t>
    </r>
  </si>
  <si>
    <r>
      <rPr>
        <sz val="7.5"/>
        <rFont val="Arial MT"/>
        <family val="2"/>
      </rPr>
      <t>1.3</t>
    </r>
  </si>
  <si>
    <r>
      <rPr>
        <sz val="7.5"/>
        <rFont val="Arial MT"/>
        <family val="2"/>
      </rPr>
      <t>ED-16660</t>
    </r>
  </si>
  <si>
    <r>
      <rPr>
        <sz val="7.5"/>
        <rFont val="Arial MT"/>
        <family val="2"/>
      </rPr>
      <t xml:space="preserve">FORNECIMENTO E COLOCAÇÃO DE PLACA DE OBRA EM CHAPA GALVANIZADA #26, ESP. 0,45 MM, PLOTADA COM ADESIVO VINÍLICO, AFIXADA COM REBITES 4,8X40 MM, EM ESTRUTURA METÁLICA DE METALON 20X20 MM, ESP. 1,25 MM, INCLUSIVE SUPORTE EM EUCALIPTO AUTOCLAVADO PINTADO COM TINTA PVA DUAS (2)
</t>
    </r>
    <r>
      <rPr>
        <sz val="7.5"/>
        <rFont val="Arial MT"/>
        <family val="2"/>
      </rPr>
      <t>DEMÃOS</t>
    </r>
  </si>
  <si>
    <r>
      <rPr>
        <sz val="7.5"/>
        <rFont val="Arial MT"/>
        <family val="2"/>
      </rPr>
      <t>1.4</t>
    </r>
  </si>
  <si>
    <r>
      <rPr>
        <sz val="7.5"/>
        <rFont val="Arial MT"/>
        <family val="2"/>
      </rPr>
      <t>IIO-TAP-020</t>
    </r>
  </si>
  <si>
    <r>
      <rPr>
        <sz val="7.5"/>
        <rFont val="Arial MT"/>
        <family val="2"/>
      </rPr>
      <t xml:space="preserve">TAPUME DE CHAPA DE MADEIRA 6 MM 2,20 X 1,22 M, H = 2,20 M,
</t>
    </r>
    <r>
      <rPr>
        <sz val="7.5"/>
        <rFont val="Arial MT"/>
        <family val="2"/>
      </rPr>
      <t>ABERTURA E PORTÃO</t>
    </r>
  </si>
  <si>
    <r>
      <rPr>
        <sz val="7.5"/>
        <rFont val="Arial MT"/>
        <family val="2"/>
      </rPr>
      <t>1.5</t>
    </r>
  </si>
  <si>
    <r>
      <rPr>
        <sz val="7.5"/>
        <rFont val="Arial MT"/>
        <family val="2"/>
      </rPr>
      <t>IIO-TAP-026</t>
    </r>
  </si>
  <si>
    <r>
      <rPr>
        <sz val="7.5"/>
        <rFont val="Arial MT"/>
        <family val="2"/>
      </rPr>
      <t>TAPUME COM TELA DE POLIETILENO</t>
    </r>
  </si>
  <si>
    <r>
      <rPr>
        <sz val="7.5"/>
        <rFont val="Arial MT"/>
        <family val="2"/>
      </rPr>
      <t>M</t>
    </r>
  </si>
  <si>
    <r>
      <rPr>
        <b/>
        <sz val="7.5"/>
        <rFont val="Arial"/>
        <family val="2"/>
      </rPr>
      <t>2</t>
    </r>
  </si>
  <si>
    <r>
      <rPr>
        <b/>
        <sz val="7.5"/>
        <rFont val="Arial"/>
        <family val="2"/>
      </rPr>
      <t>ADMINISTRAÇÃO LOCAL</t>
    </r>
  </si>
  <si>
    <r>
      <rPr>
        <sz val="7.5"/>
        <rFont val="Arial MT"/>
        <family val="2"/>
      </rPr>
      <t>2.1</t>
    </r>
  </si>
  <si>
    <r>
      <rPr>
        <sz val="7.5"/>
        <rFont val="Arial MT"/>
        <family val="2"/>
      </rPr>
      <t xml:space="preserve">ENGENHEIRO CIVIL DE OBRA SENIOR COM ENCARGOS
</t>
    </r>
    <r>
      <rPr>
        <sz val="7.5"/>
        <rFont val="Arial MT"/>
        <family val="2"/>
      </rPr>
      <t>COMPLEMENTARES</t>
    </r>
  </si>
  <si>
    <r>
      <rPr>
        <sz val="7.5"/>
        <rFont val="Arial MT"/>
        <family val="2"/>
      </rPr>
      <t>H</t>
    </r>
  </si>
  <si>
    <r>
      <rPr>
        <sz val="7.5"/>
        <rFont val="Arial MT"/>
        <family val="2"/>
      </rPr>
      <t>2.2</t>
    </r>
  </si>
  <si>
    <r>
      <rPr>
        <sz val="7.5"/>
        <rFont val="Arial MT"/>
        <family val="2"/>
      </rPr>
      <t>ENCARREGADO GERAL COM ENCARGOS COMPLEMENTARES</t>
    </r>
  </si>
  <si>
    <r>
      <rPr>
        <sz val="7.5"/>
        <rFont val="Arial MT"/>
        <family val="2"/>
      </rPr>
      <t>2.3</t>
    </r>
  </si>
  <si>
    <r>
      <rPr>
        <sz val="7.5"/>
        <rFont val="Arial MT"/>
        <family val="2"/>
      </rPr>
      <t>VIGIA NOTURNO COM ENCARGOS COMPLEMENTARES</t>
    </r>
  </si>
  <si>
    <r>
      <rPr>
        <b/>
        <sz val="7.5"/>
        <rFont val="Arial"/>
        <family val="2"/>
      </rPr>
      <t>3</t>
    </r>
  </si>
  <si>
    <r>
      <rPr>
        <b/>
        <sz val="7.5"/>
        <rFont val="Arial"/>
        <family val="2"/>
      </rPr>
      <t>MOBILIZAÇÃO E DESMOBILIZAÇÃO DE OBRA</t>
    </r>
  </si>
  <si>
    <r>
      <rPr>
        <sz val="7.5"/>
        <rFont val="Arial MT"/>
        <family val="2"/>
      </rPr>
      <t>3.1</t>
    </r>
  </si>
  <si>
    <r>
      <rPr>
        <sz val="7.5"/>
        <rFont val="Arial MT"/>
        <family val="2"/>
      </rPr>
      <t>MOB-DES-010</t>
    </r>
  </si>
  <si>
    <r>
      <rPr>
        <sz val="7.5"/>
        <rFont val="Arial MT"/>
        <family val="2"/>
      </rPr>
      <t>OBRAS COM VALOR ENTRE 1.000.000,01 E 3.000.000,00</t>
    </r>
  </si>
  <si>
    <r>
      <rPr>
        <sz val="7.5"/>
        <rFont val="Arial MT"/>
        <family val="2"/>
      </rPr>
      <t>%</t>
    </r>
  </si>
  <si>
    <r>
      <rPr>
        <sz val="7.5"/>
        <rFont val="Arial MT"/>
        <family val="2"/>
      </rPr>
      <t>3.2</t>
    </r>
  </si>
  <si>
    <r>
      <rPr>
        <sz val="7.5"/>
        <rFont val="Arial MT"/>
        <family val="2"/>
      </rPr>
      <t>IIO-BAR-015</t>
    </r>
  </si>
  <si>
    <r>
      <rPr>
        <sz val="7.5"/>
        <rFont val="Arial MT"/>
        <family val="2"/>
      </rPr>
      <t xml:space="preserve">BARRACÃO DE OBRA PARA DEPÓSITO E FERRAMENTARIA TIPO-I, ÁREA INTERNA 14,52M2, EM CHAPA DE COMPENSADO RESINADO, INCLUSIVE MOBILIÁRIO (OBRA DE PEQUENO PORTE, EFETIVO ATÉ 30
</t>
    </r>
    <r>
      <rPr>
        <sz val="7.5"/>
        <rFont val="Arial MT"/>
        <family val="2"/>
      </rPr>
      <t>HOMENS), PADRÃO DER-MG</t>
    </r>
  </si>
  <si>
    <r>
      <rPr>
        <sz val="7.5"/>
        <rFont val="Arial MT"/>
        <family val="2"/>
      </rPr>
      <t>UN</t>
    </r>
  </si>
  <si>
    <r>
      <rPr>
        <sz val="7.5"/>
        <rFont val="Arial MT"/>
        <family val="2"/>
      </rPr>
      <t>3.3</t>
    </r>
  </si>
  <si>
    <r>
      <rPr>
        <sz val="7.5"/>
        <rFont val="Arial MT"/>
        <family val="2"/>
      </rPr>
      <t>ED-16349</t>
    </r>
  </si>
  <si>
    <r>
      <rPr>
        <sz val="7.5"/>
        <rFont val="Arial MT"/>
        <family val="2"/>
      </rPr>
      <t xml:space="preserve">LOCAÇÃO DE CONTAINER COM ISOLAMENTO TÉRMICO, TIPO 2, PARA ESCRITÓRIO DE OBRA COM SANITÁRIO CONTENDO UM (1) VASO SANITÁRIO E UM (1) LAVATÓRIO, COM MEDIDAS REFERENCIAIS DE (6) METROS COMPRIMENTO, (2,3) METROS LARGURA E (2,5) METROS ALTURA ÚTIL INTERNA, INCLUSIVE AR CONDICIONADO E LIGAÇÕES ELÉTRICAS E HIDROSSANITÁRIAS INTERNAS, EXCLUSIVE MOBILIZAÇÃO/DESMOBILIZAÇÃO E LIGAÇÕES PROVISÓRIAS
</t>
    </r>
    <r>
      <rPr>
        <sz val="7.5"/>
        <rFont val="Arial MT"/>
        <family val="2"/>
      </rPr>
      <t>EXTERNAS</t>
    </r>
  </si>
  <si>
    <r>
      <rPr>
        <sz val="7.5"/>
        <rFont val="Arial MT"/>
        <family val="2"/>
      </rPr>
      <t>MÊS</t>
    </r>
  </si>
  <si>
    <r>
      <rPr>
        <sz val="7.5"/>
        <rFont val="Arial MT"/>
        <family val="2"/>
      </rPr>
      <t>3.4</t>
    </r>
  </si>
  <si>
    <r>
      <rPr>
        <sz val="7.5"/>
        <rFont val="Arial MT"/>
        <family val="2"/>
      </rPr>
      <t>ED-16357</t>
    </r>
  </si>
  <si>
    <r>
      <rPr>
        <sz val="7.5"/>
        <rFont val="Arial MT"/>
        <family val="2"/>
      </rPr>
      <t xml:space="preserve">LIGAÇÕES PROVISÓRIAS PARA CONTAINER TIPO 2
</t>
    </r>
    <r>
      <rPr>
        <sz val="7.5"/>
        <rFont val="Arial MT"/>
        <family val="2"/>
      </rPr>
      <t>(CORRESPONDENTE AO CÓDIGO ED-16349)</t>
    </r>
  </si>
  <si>
    <r>
      <rPr>
        <sz val="7.5"/>
        <rFont val="Arial MT"/>
        <family val="2"/>
      </rPr>
      <t>3.5</t>
    </r>
  </si>
  <si>
    <r>
      <rPr>
        <sz val="7.5"/>
        <rFont val="Arial MT"/>
        <family val="2"/>
      </rPr>
      <t>IIO-BAR-025</t>
    </r>
  </si>
  <si>
    <r>
      <rPr>
        <sz val="7.5"/>
        <rFont val="Arial MT"/>
        <family val="2"/>
      </rPr>
      <t>BARRACÃO DE OBRA PARA INSTALAÇÃO SANITÁRIA TIPO-I, ÁREA INTERNA 14,52M2, EM CHAPA DE COMPENSADO RESINADO (OBRA DE PEQUENO PORTE, EFETIVO ATÉ 30 HOMENS), PADRÃO DER-MG</t>
    </r>
  </si>
  <si>
    <r>
      <rPr>
        <sz val="7.5"/>
        <rFont val="Arial MT"/>
        <family val="2"/>
      </rPr>
      <t>3.6</t>
    </r>
  </si>
  <si>
    <r>
      <rPr>
        <sz val="7.5"/>
        <rFont val="Arial MT"/>
        <family val="2"/>
      </rPr>
      <t xml:space="preserve">LASTRO COM MATERIAL GRANULAR, APLICADO EM PISOS OU LAJES
</t>
    </r>
    <r>
      <rPr>
        <sz val="7.5"/>
        <rFont val="Arial MT"/>
        <family val="2"/>
      </rPr>
      <t>SOBRE SOLO, ESPESSURA DE *5 CM*. AF_08/2017</t>
    </r>
  </si>
  <si>
    <r>
      <rPr>
        <sz val="7.5"/>
        <rFont val="Arial MT"/>
        <family val="2"/>
      </rPr>
      <t>M3</t>
    </r>
  </si>
  <si>
    <r>
      <rPr>
        <b/>
        <sz val="7.5"/>
        <rFont val="Arial"/>
        <family val="2"/>
      </rPr>
      <t>SERVIÇOS AMBIENTAIS</t>
    </r>
  </si>
  <si>
    <r>
      <rPr>
        <sz val="7.5"/>
        <rFont val="Arial MT"/>
        <family val="2"/>
      </rPr>
      <t>4.1</t>
    </r>
  </si>
  <si>
    <r>
      <rPr>
        <sz val="7.5"/>
        <rFont val="Arial MT"/>
        <family val="2"/>
      </rPr>
      <t>COT-001</t>
    </r>
  </si>
  <si>
    <r>
      <rPr>
        <sz val="7.5"/>
        <rFont val="Arial MT"/>
        <family val="2"/>
      </rPr>
      <t>PROJETO TÉCNICO DE RECOMPOSIÇÃO FLORESTAL COM ART</t>
    </r>
  </si>
  <si>
    <r>
      <rPr>
        <sz val="7.5"/>
        <rFont val="Arial MT"/>
        <family val="2"/>
      </rPr>
      <t>UNIDADE</t>
    </r>
  </si>
  <si>
    <r>
      <rPr>
        <sz val="7.5"/>
        <rFont val="Arial MT"/>
        <family val="2"/>
      </rPr>
      <t>4.2</t>
    </r>
  </si>
  <si>
    <r>
      <rPr>
        <sz val="7.5"/>
        <rFont val="Arial MT"/>
        <family val="2"/>
      </rPr>
      <t>PLANTIO DE FORRAÇÃO. AF_05/2018</t>
    </r>
  </si>
  <si>
    <r>
      <rPr>
        <b/>
        <sz val="7.5"/>
        <rFont val="Arial"/>
        <family val="2"/>
      </rPr>
      <t>CONSTRUÇÃO DE REDES DE DRENAGEM</t>
    </r>
  </si>
  <si>
    <r>
      <rPr>
        <b/>
        <sz val="7.5"/>
        <rFont val="Arial"/>
        <family val="2"/>
      </rPr>
      <t>5.1</t>
    </r>
  </si>
  <si>
    <r>
      <rPr>
        <b/>
        <sz val="7.5"/>
        <rFont val="Arial"/>
        <family val="2"/>
      </rPr>
      <t>REDE PLUVIAL</t>
    </r>
  </si>
  <si>
    <r>
      <rPr>
        <sz val="7.5"/>
        <rFont val="Arial MT"/>
        <family val="2"/>
      </rPr>
      <t>5.1.1</t>
    </r>
  </si>
  <si>
    <r>
      <rPr>
        <sz val="7.5"/>
        <rFont val="Arial MT"/>
        <family val="2"/>
      </rPr>
      <t>RO-41291</t>
    </r>
  </si>
  <si>
    <r>
      <rPr>
        <sz val="7.5"/>
        <rFont val="Arial MT"/>
        <family val="2"/>
      </rPr>
      <t>REMOÇÃO DE CERCAS</t>
    </r>
  </si>
  <si>
    <r>
      <rPr>
        <sz val="7.5"/>
        <rFont val="Arial MT"/>
        <family val="2"/>
      </rPr>
      <t>5.1.2</t>
    </r>
  </si>
  <si>
    <r>
      <rPr>
        <sz val="7.5"/>
        <rFont val="Arial MT"/>
        <family val="2"/>
      </rPr>
      <t xml:space="preserve">CERCA COM MOURÕES DE CONCRETO, SEÇÃO "T" PONTA INCLINADA, 10X10 CM, ESPAÇAMENTO DE 2,5 M, CRAVADOS 0,5 M, COM 11 FIOS DE ARAME DE AÇO OVALADO 15X17 - FORNECIMENTO E INSTALAÇÃO.
</t>
    </r>
    <r>
      <rPr>
        <sz val="7.5"/>
        <rFont val="Arial MT"/>
        <family val="2"/>
      </rPr>
      <t>AF_05/2020</t>
    </r>
  </si>
  <si>
    <r>
      <rPr>
        <sz val="7.5"/>
        <rFont val="Arial MT"/>
        <family val="2"/>
      </rPr>
      <t>5.1.3</t>
    </r>
  </si>
  <si>
    <r>
      <rPr>
        <sz val="7.5"/>
        <rFont val="Arial MT"/>
        <family val="2"/>
      </rPr>
      <t>5.1.4</t>
    </r>
  </si>
  <si>
    <r>
      <rPr>
        <sz val="7.5"/>
        <rFont val="Arial MT"/>
        <family val="2"/>
      </rPr>
      <t>PLANTIO DE GRAMA EM PLACAS. AF_05/2018</t>
    </r>
  </si>
  <si>
    <r>
      <rPr>
        <sz val="7.5"/>
        <rFont val="Arial MT"/>
        <family val="2"/>
      </rPr>
      <t>5.1.5</t>
    </r>
  </si>
  <si>
    <r>
      <rPr>
        <sz val="7.5"/>
        <rFont val="Arial MT"/>
        <family val="2"/>
      </rPr>
      <t xml:space="preserve">DEMOLIÇÃO PARCIAL DE PAVIMENTO ASFÁLTICO, DE FORMA
</t>
    </r>
    <r>
      <rPr>
        <sz val="7.5"/>
        <rFont val="Arial MT"/>
        <family val="2"/>
      </rPr>
      <t>MECANIZADA, SEM REAPROVEITAMENTO. AF_12/2017</t>
    </r>
  </si>
  <si>
    <r>
      <rPr>
        <sz val="7.5"/>
        <rFont val="Arial MT"/>
        <family val="2"/>
      </rPr>
      <t>5.1.6</t>
    </r>
  </si>
  <si>
    <r>
      <rPr>
        <sz val="7.5"/>
        <rFont val="Arial MT"/>
        <family val="2"/>
      </rPr>
      <t xml:space="preserve">ESCAVAÇÃO MECANIZADA DE VALA COM PROF. DE 3,0 M ATÉ 4,5 M(MÉDIA MONTANTE E JUSANTE/UMA COMPOSIÇÃO POR TRECHO), ESCAVADEIRA (1,2 M3), LARG. DE 1,5 M A 2,5 M, EM SOLO DE 1A CATEGORIA, EM LOCAIS COM ALTO NÍVEL DE INTERFERÊNCIA.
</t>
    </r>
    <r>
      <rPr>
        <sz val="7.5"/>
        <rFont val="Arial MT"/>
        <family val="2"/>
      </rPr>
      <t>AF_02/2021</t>
    </r>
  </si>
  <si>
    <r>
      <rPr>
        <sz val="7.5"/>
        <rFont val="Arial MT"/>
        <family val="2"/>
      </rPr>
      <t>5.1.7</t>
    </r>
  </si>
  <si>
    <r>
      <rPr>
        <sz val="7.5"/>
        <rFont val="Arial MT"/>
        <family val="2"/>
      </rPr>
      <t>TRA-CAR-010</t>
    </r>
  </si>
  <si>
    <r>
      <rPr>
        <sz val="7.5"/>
        <rFont val="Arial MT"/>
        <family val="2"/>
      </rPr>
      <t xml:space="preserve">CARGA DE MATERIAL DE QUALQUER NATUREZA SOBRE CAMINHÃO -
</t>
    </r>
    <r>
      <rPr>
        <sz val="7.5"/>
        <rFont val="Arial MT"/>
        <family val="2"/>
      </rPr>
      <t>MECÂNICA</t>
    </r>
  </si>
  <si>
    <r>
      <rPr>
        <sz val="7.5"/>
        <rFont val="Arial MT"/>
        <family val="2"/>
      </rPr>
      <t>5.1.8</t>
    </r>
  </si>
  <si>
    <r>
      <rPr>
        <sz val="7.5"/>
        <rFont val="Arial MT"/>
        <family val="2"/>
      </rPr>
      <t>40.39.06</t>
    </r>
  </si>
  <si>
    <r>
      <rPr>
        <sz val="7.5"/>
        <rFont val="Arial MT"/>
        <family val="2"/>
      </rPr>
      <t>DESCARGA E ESPALHAMENTO DE BOTA FORA</t>
    </r>
  </si>
  <si>
    <r>
      <rPr>
        <sz val="7.5"/>
        <rFont val="Arial MT"/>
        <family val="2"/>
      </rPr>
      <t>5.1.9</t>
    </r>
  </si>
  <si>
    <r>
      <rPr>
        <sz val="7.5"/>
        <rFont val="Arial MT"/>
        <family val="2"/>
      </rPr>
      <t xml:space="preserve">TRANSPORTE COM CAMINHÃO BASCULANTE DE 10 M³, EM VIA
</t>
    </r>
    <r>
      <rPr>
        <sz val="7.5"/>
        <rFont val="Arial MT"/>
        <family val="2"/>
      </rPr>
      <t>URBANA PAVIMENTADA, DMT ATÉ 30 KM (UNIDADE: M3XKM). AF_07/2020</t>
    </r>
  </si>
  <si>
    <r>
      <rPr>
        <sz val="7.5"/>
        <rFont val="Arial MT"/>
        <family val="2"/>
      </rPr>
      <t>M3XKM</t>
    </r>
  </si>
  <si>
    <r>
      <rPr>
        <sz val="7.5"/>
        <rFont val="Arial MT"/>
        <family val="2"/>
      </rPr>
      <t>TER-ECR-005</t>
    </r>
  </si>
  <si>
    <r>
      <rPr>
        <sz val="7.5"/>
        <rFont val="Arial MT"/>
        <family val="2"/>
      </rPr>
      <t xml:space="preserve">ESCORAMENTO DE VALA TIPO CONTÍNUO EMPREGANDO PRANCHAS E
</t>
    </r>
    <r>
      <rPr>
        <sz val="7.5"/>
        <rFont val="Arial MT"/>
        <family val="2"/>
      </rPr>
      <t>LONGARINAS DE PEROBA</t>
    </r>
  </si>
  <si>
    <r>
      <rPr>
        <sz val="7.5"/>
        <rFont val="Arial MT"/>
        <family val="2"/>
      </rPr>
      <t>PREPARO DE FUNDO DE VALA COM LARGURA MAIOR OU IGUAL A 1,5 M E MENOR QUE 2,5 M (ACERTO DO SOLO NATURAL). AF_08/2020</t>
    </r>
  </si>
  <si>
    <r>
      <rPr>
        <sz val="7.5"/>
        <rFont val="Arial MT"/>
        <family val="2"/>
      </rPr>
      <t>RO-40275</t>
    </r>
  </si>
  <si>
    <r>
      <rPr>
        <sz val="7.5"/>
        <rFont val="Arial MT"/>
        <family val="2"/>
      </rPr>
      <t xml:space="preserve">BUEIRO SIMPLES TUBULAR DE CONCRETO, CLASSE CA-2. BSTC Ø 0,40 M - CORPO (EXECUÇÃO, INCLUINDO FORNECIMENTO E TRANSPORTE DE TODOS OS MATERIAIS E BERÇO, EXCLUSIVE ESCAVAÇÃO E
</t>
    </r>
    <r>
      <rPr>
        <sz val="7.5"/>
        <rFont val="Arial MT"/>
        <family val="2"/>
      </rPr>
      <t>COMPACTAÇÃO)</t>
    </r>
  </si>
  <si>
    <r>
      <rPr>
        <sz val="7.5"/>
        <rFont val="Arial MT"/>
        <family val="2"/>
      </rPr>
      <t>RO-40276</t>
    </r>
  </si>
  <si>
    <r>
      <rPr>
        <sz val="7.5"/>
        <rFont val="Arial MT"/>
        <family val="2"/>
      </rPr>
      <t xml:space="preserve">BUEIRO SIMPLES TUBULAR DE CONCRETO, CLASSE CA-2. BSTC Ø 0,60 M - CORPO (EXECUÇÃO, INCLUINDO FORNECIMENTO E TRANSPORTE DE TODOS OS MATERIAIS E BERÇO, EXCLUSIVE ESCAVAÇÃO E
</t>
    </r>
    <r>
      <rPr>
        <sz val="7.5"/>
        <rFont val="Arial MT"/>
        <family val="2"/>
      </rPr>
      <t>COMPACTAÇÃO)</t>
    </r>
  </si>
  <si>
    <r>
      <rPr>
        <sz val="7.5"/>
        <rFont val="Arial MT"/>
        <family val="2"/>
      </rPr>
      <t>RO-40277</t>
    </r>
  </si>
  <si>
    <r>
      <rPr>
        <sz val="7.5"/>
        <rFont val="Arial MT"/>
        <family val="2"/>
      </rPr>
      <t xml:space="preserve">BUEIRO SIMPLES TUBULAR DE CONCRETO, CLASSE CA-2. BSTC Ø 0,80 M - CORPO (EXECUÇÃO, INCLUINDO FORNECIMENTO E TRANSPORTE DE TODOS OS MATERIAIS E BERÇO, EXCLUSIVE ESCAVAÇÃO E
</t>
    </r>
    <r>
      <rPr>
        <sz val="7.5"/>
        <rFont val="Arial MT"/>
        <family val="2"/>
      </rPr>
      <t>COMPACTAÇÃO)</t>
    </r>
  </si>
  <si>
    <r>
      <rPr>
        <sz val="7.5"/>
        <rFont val="Arial MT"/>
        <family val="2"/>
      </rPr>
      <t>RO-40279</t>
    </r>
  </si>
  <si>
    <r>
      <rPr>
        <sz val="7.5"/>
        <rFont val="Arial MT"/>
        <family val="2"/>
      </rPr>
      <t xml:space="preserve">BUEIRO SIMPLES TUBULAR DE CONCRETO, CLASSE CA-2. BSTC Ø 1,20 M - CORPO (EXECUÇÃO, INCLUINDO FORNECIMENTO E TRANSPORTE DE TODOS OS MATERIAIS E BERÇO, EXCLUSIVE ESCAVAÇÃO E
</t>
    </r>
    <r>
      <rPr>
        <sz val="7.5"/>
        <rFont val="Arial MT"/>
        <family val="2"/>
      </rPr>
      <t>COMPACTAÇÃO)</t>
    </r>
  </si>
  <si>
    <r>
      <rPr>
        <sz val="7.5"/>
        <rFont val="Arial MT"/>
        <family val="2"/>
      </rPr>
      <t>RO-40280</t>
    </r>
  </si>
  <si>
    <r>
      <rPr>
        <sz val="7.5"/>
        <rFont val="Arial MT"/>
        <family val="2"/>
      </rPr>
      <t xml:space="preserve">BUEIRO SIMPLES TUBULAR DE CONCRETO, CLASSE CA-2. BSTC Ø 1,50 M - CORPO (EXECUÇÃO, INCLUINDO FORNECIMENTO E TRANSPORTE DE TODOS OS MATERIAIS E BERÇO, EXCLUSIVE ESCAVAÇÃO E
</t>
    </r>
    <r>
      <rPr>
        <sz val="7.5"/>
        <rFont val="Arial MT"/>
        <family val="2"/>
      </rPr>
      <t>COMPACTAÇÃO)</t>
    </r>
  </si>
  <si>
    <r>
      <rPr>
        <sz val="7.5"/>
        <rFont val="Arial MT"/>
        <family val="2"/>
      </rPr>
      <t xml:space="preserve">REATERRO MECANIZADO DE VALA COM ESCAVADEIRA HIDRÁULICA (CAPACIDADE DA CAÇAMBA: 0,8 M³ / POTÊNCIA: 111 HP), LARGURA DE 1,5 A 2,5 M, PROFUNDIDADE DE 3,0 A 4,5 M, COM SOLO (SEM SUBSTITUIÇÃO) DE 1ª CATEGORIA EM LOCAIS COM ALTO NÍVEL DE
</t>
    </r>
    <r>
      <rPr>
        <sz val="7.5"/>
        <rFont val="Arial MT"/>
        <family val="2"/>
      </rPr>
      <t>INTERFERÊNCIA. AF_04/2016</t>
    </r>
  </si>
  <si>
    <r>
      <rPr>
        <sz val="7.5"/>
        <rFont val="Arial MT"/>
        <family val="2"/>
      </rPr>
      <t xml:space="preserve">EXECUÇÃO DE PAVIMENTO COM APLICAÇÃO DE CONCRETO ASFÁLTICO, CAMADA DE ROLAMENTO - EXCLUSIVE CARGA E
</t>
    </r>
    <r>
      <rPr>
        <sz val="7.5"/>
        <rFont val="Arial MT"/>
        <family val="2"/>
      </rPr>
      <t>TRANSPORTE. AF_11/2019</t>
    </r>
  </si>
  <si>
    <r>
      <rPr>
        <sz val="7.5"/>
        <rFont val="Arial MT"/>
        <family val="2"/>
      </rPr>
      <t>LOCAÇÃO DE REDE DE ÁGUA OU ESGOTO. AF_10/2018</t>
    </r>
  </si>
  <si>
    <r>
      <rPr>
        <sz val="7.5"/>
        <rFont val="Arial MT"/>
        <family val="2"/>
      </rPr>
      <t xml:space="preserve">EXECUÇÃO DE PINTURA DE LIGAÇÃO COM EMULSÃO ASFÁLTICA RR-
</t>
    </r>
    <r>
      <rPr>
        <sz val="7.5"/>
        <rFont val="Arial MT"/>
        <family val="2"/>
      </rPr>
      <t>2C. AF_11/2019</t>
    </r>
  </si>
  <si>
    <r>
      <rPr>
        <b/>
        <sz val="7.5"/>
        <rFont val="Arial"/>
        <family val="2"/>
      </rPr>
      <t>5.2</t>
    </r>
  </si>
  <si>
    <r>
      <rPr>
        <b/>
        <sz val="7.5"/>
        <rFont val="Arial"/>
        <family val="2"/>
      </rPr>
      <t>POÇO DE VISITA   ( PVS 16 )</t>
    </r>
  </si>
  <si>
    <r>
      <rPr>
        <sz val="7.5"/>
        <rFont val="Arial MT"/>
        <family val="2"/>
      </rPr>
      <t>5.2.1</t>
    </r>
  </si>
  <si>
    <r>
      <rPr>
        <sz val="7.5"/>
        <rFont val="Arial MT"/>
        <family val="2"/>
      </rPr>
      <t>EST-FOR-005</t>
    </r>
  </si>
  <si>
    <r>
      <rPr>
        <sz val="7.5"/>
        <rFont val="Arial MT"/>
        <family val="2"/>
      </rPr>
      <t xml:space="preserve">FORMA E DESFORMA DE TÁBUA E SARRAFO, REAPROVEITAMENTO
</t>
    </r>
    <r>
      <rPr>
        <sz val="7.5"/>
        <rFont val="Arial MT"/>
        <family val="2"/>
      </rPr>
      <t>(3X), EXCLUSIVE ESCORAMENTO</t>
    </r>
  </si>
  <si>
    <r>
      <rPr>
        <sz val="7.5"/>
        <rFont val="Arial MT"/>
        <family val="2"/>
      </rPr>
      <t>5.2.2</t>
    </r>
  </si>
  <si>
    <r>
      <rPr>
        <sz val="7.5"/>
        <rFont val="Arial MT"/>
        <family val="2"/>
      </rPr>
      <t>EST-CON-040</t>
    </r>
  </si>
  <si>
    <r>
      <rPr>
        <sz val="7.5"/>
        <rFont val="Arial MT"/>
        <family val="2"/>
      </rPr>
      <t xml:space="preserve">FORNECIMENTO DE CONCRETO ESTRUTURAL, PREPARADO EM OBRA, COM FCK 30 MPA, INCLUSIVE LANÇAMENTO, ADENSAMENTO E
</t>
    </r>
    <r>
      <rPr>
        <sz val="7.5"/>
        <rFont val="Arial MT"/>
        <family val="2"/>
      </rPr>
      <t>ACABAMENTO</t>
    </r>
  </si>
  <si>
    <r>
      <rPr>
        <sz val="7.5"/>
        <rFont val="Arial MT"/>
        <family val="2"/>
      </rPr>
      <t>5.2.3</t>
    </r>
  </si>
  <si>
    <r>
      <rPr>
        <sz val="7.5"/>
        <rFont val="Arial MT"/>
        <family val="2"/>
      </rPr>
      <t xml:space="preserve">CORTE E DOBRA DE AÇO CA-50, DIÂMETRO DE 6,3 MM, UTILIZADO EM
</t>
    </r>
    <r>
      <rPr>
        <sz val="7.5"/>
        <rFont val="Arial MT"/>
        <family val="2"/>
      </rPr>
      <t>LAJE. AF_12/2015</t>
    </r>
  </si>
  <si>
    <r>
      <rPr>
        <sz val="7.5"/>
        <rFont val="Arial MT"/>
        <family val="2"/>
      </rPr>
      <t>KG</t>
    </r>
  </si>
  <si>
    <r>
      <rPr>
        <sz val="7.5"/>
        <rFont val="Arial MT"/>
        <family val="2"/>
      </rPr>
      <t>5.2.4</t>
    </r>
  </si>
  <si>
    <r>
      <rPr>
        <sz val="7.5"/>
        <rFont val="Arial MT"/>
        <family val="2"/>
      </rPr>
      <t xml:space="preserve">CORTE E DOBRA DE AÇO CA-50, DIÂMETRO DE 8,0 MM, UTILIZADO EM
</t>
    </r>
    <r>
      <rPr>
        <sz val="7.5"/>
        <rFont val="Arial MT"/>
        <family val="2"/>
      </rPr>
      <t>LAJE. AF_12/2015</t>
    </r>
  </si>
  <si>
    <r>
      <rPr>
        <sz val="7.5"/>
        <rFont val="Arial MT"/>
        <family val="2"/>
      </rPr>
      <t>5.2.5</t>
    </r>
  </si>
  <si>
    <r>
      <rPr>
        <sz val="7.5"/>
        <rFont val="Arial MT"/>
        <family val="2"/>
      </rPr>
      <t xml:space="preserve">CORTE E DOBRA DE AÇO CA-50, DIÂMETRO DE 10,0 MM, UTILIZADO EM
</t>
    </r>
    <r>
      <rPr>
        <sz val="7.5"/>
        <rFont val="Arial MT"/>
        <family val="2"/>
      </rPr>
      <t>LAJE. AF_12/2015</t>
    </r>
  </si>
  <si>
    <r>
      <rPr>
        <sz val="7.5"/>
        <rFont val="Arial MT"/>
        <family val="2"/>
      </rPr>
      <t>5.2.6</t>
    </r>
  </si>
  <si>
    <r>
      <rPr>
        <sz val="7.5"/>
        <rFont val="Arial MT"/>
        <family val="2"/>
      </rPr>
      <t xml:space="preserve">CORTE E DOBRA DE AÇO CA-50, DIÂMETRO DE 12,5 MM, UTILIZADO EM
</t>
    </r>
    <r>
      <rPr>
        <sz val="7.5"/>
        <rFont val="Arial MT"/>
        <family val="2"/>
      </rPr>
      <t>LAJE. AF_12/2015</t>
    </r>
  </si>
  <si>
    <r>
      <rPr>
        <sz val="7.5"/>
        <rFont val="Arial MT"/>
        <family val="2"/>
      </rPr>
      <t>5.2.7</t>
    </r>
  </si>
  <si>
    <r>
      <rPr>
        <sz val="7.5"/>
        <rFont val="Arial MT"/>
        <family val="2"/>
      </rPr>
      <t xml:space="preserve">CORTE E DOBRA DE AÇO CA-50, DIÂMETRO DE 16,0 MM, UTILIZADO EM
</t>
    </r>
    <r>
      <rPr>
        <sz val="7.5"/>
        <rFont val="Arial MT"/>
        <family val="2"/>
      </rPr>
      <t>LAJE. AF_12/2015</t>
    </r>
  </si>
  <si>
    <r>
      <rPr>
        <sz val="7.5"/>
        <rFont val="Arial MT"/>
        <family val="2"/>
      </rPr>
      <t>5.2.8</t>
    </r>
  </si>
  <si>
    <r>
      <rPr>
        <sz val="7.5"/>
        <rFont val="Arial MT"/>
        <family val="2"/>
      </rPr>
      <t xml:space="preserve">CORTE E DOBRA DE AÇO CA-60, DIÂMETRO DE 5,0 MM, UTILIZADO EM
</t>
    </r>
    <r>
      <rPr>
        <sz val="7.5"/>
        <rFont val="Arial MT"/>
        <family val="2"/>
      </rPr>
      <t>LAJE. AF_12/2015</t>
    </r>
  </si>
  <si>
    <r>
      <rPr>
        <sz val="7.5"/>
        <rFont val="Arial MT"/>
        <family val="2"/>
      </rPr>
      <t>5.2.9</t>
    </r>
  </si>
  <si>
    <r>
      <rPr>
        <sz val="7.5"/>
        <rFont val="Arial MT"/>
        <family val="2"/>
      </rPr>
      <t>DRE-TAM-005</t>
    </r>
  </si>
  <si>
    <r>
      <rPr>
        <sz val="7.5"/>
        <rFont val="Arial MT"/>
        <family val="2"/>
      </rPr>
      <t xml:space="preserve">TAMPÃO CIRCULAR EM FERRO FUNDIDO PARA POÇO DE VISITA,
</t>
    </r>
    <r>
      <rPr>
        <sz val="7.5"/>
        <rFont val="Arial MT"/>
        <family val="2"/>
      </rPr>
      <t>ARTICULADO COM DIÂMETRO DE 60CM, CLASSE 400, INCLUSIVE ASSENTAMENTO, EXCLUSIVE POÇO DE VISITA</t>
    </r>
  </si>
  <si>
    <r>
      <rPr>
        <sz val="7.5"/>
        <rFont val="Arial MT"/>
        <family val="2"/>
      </rPr>
      <t>SER-ESC-010</t>
    </r>
  </si>
  <si>
    <r>
      <rPr>
        <sz val="7.5"/>
        <rFont val="Arial MT"/>
        <family val="2"/>
      </rPr>
      <t>ESCADA MARINHEIRO - TUBO GALVANIZADO D = 3/4" E D = 1/2"</t>
    </r>
  </si>
  <si>
    <r>
      <rPr>
        <b/>
        <sz val="7.5"/>
        <rFont val="Arial"/>
        <family val="2"/>
      </rPr>
      <t>5.3</t>
    </r>
  </si>
  <si>
    <r>
      <rPr>
        <b/>
        <sz val="7.5"/>
        <rFont val="Arial"/>
        <family val="2"/>
      </rPr>
      <t>DEMAIS POÇOS DE VISITAS  EXCETO ( PVS 16 )</t>
    </r>
  </si>
  <si>
    <r>
      <rPr>
        <sz val="7.5"/>
        <rFont val="Arial MT"/>
        <family val="2"/>
      </rPr>
      <t>5.3.1</t>
    </r>
  </si>
  <si>
    <r>
      <rPr>
        <sz val="7.5"/>
        <rFont val="Arial MT"/>
        <family val="2"/>
      </rPr>
      <t>5.3.2</t>
    </r>
  </si>
  <si>
    <r>
      <rPr>
        <sz val="7.5"/>
        <rFont val="Arial MT"/>
        <family val="2"/>
      </rPr>
      <t>EST-CON-035</t>
    </r>
  </si>
  <si>
    <r>
      <rPr>
        <sz val="7.5"/>
        <rFont val="Arial MT"/>
        <family val="2"/>
      </rPr>
      <t xml:space="preserve">FORNECIMENTO DE CONCRETO ESTRUTURAL, PREPARADO EM OBRA, COM FCK 25 MPA, INCLUSIVE LANÇAMENTO, ADENSAMENTO E
</t>
    </r>
    <r>
      <rPr>
        <sz val="7.5"/>
        <rFont val="Arial MT"/>
        <family val="2"/>
      </rPr>
      <t>ACABAMENTO</t>
    </r>
  </si>
  <si>
    <r>
      <rPr>
        <sz val="7.5"/>
        <rFont val="Arial MT"/>
        <family val="2"/>
      </rPr>
      <t>5.3.3</t>
    </r>
  </si>
  <si>
    <r>
      <rPr>
        <sz val="7.5"/>
        <rFont val="Arial MT"/>
        <family val="2"/>
      </rPr>
      <t>5.3.4</t>
    </r>
  </si>
  <si>
    <r>
      <rPr>
        <sz val="7.5"/>
        <rFont val="Arial MT"/>
        <family val="2"/>
      </rPr>
      <t>5.3.5</t>
    </r>
  </si>
  <si>
    <r>
      <rPr>
        <sz val="7.5"/>
        <rFont val="Arial MT"/>
        <family val="2"/>
      </rPr>
      <t>5.3.6</t>
    </r>
  </si>
  <si>
    <r>
      <rPr>
        <sz val="7.5"/>
        <rFont val="Arial MT"/>
        <family val="2"/>
      </rPr>
      <t>5.3.7</t>
    </r>
  </si>
  <si>
    <r>
      <rPr>
        <sz val="7.5"/>
        <rFont val="Arial MT"/>
        <family val="2"/>
      </rPr>
      <t>5.3.8</t>
    </r>
  </si>
  <si>
    <r>
      <rPr>
        <sz val="7.5"/>
        <rFont val="Arial MT"/>
        <family val="2"/>
      </rPr>
      <t>5.3.9</t>
    </r>
  </si>
  <si>
    <r>
      <rPr>
        <sz val="7.5"/>
        <rFont val="Arial MT"/>
        <family val="2"/>
      </rPr>
      <t xml:space="preserve">TAMPÃO CIRCULAR EM FERRO FUNDIDO PARA POÇO DE VISITA, ARTICULADO COM DIÂMETRO DE 60CM, CLASSE 400, INCLUSIVE
</t>
    </r>
    <r>
      <rPr>
        <sz val="7.5"/>
        <rFont val="Arial MT"/>
        <family val="2"/>
      </rPr>
      <t>ASSENTAMENTO, EXCLUSIVE POÇO DE VISITA</t>
    </r>
  </si>
  <si>
    <r>
      <rPr>
        <b/>
        <sz val="7.5"/>
        <rFont val="Arial"/>
        <family val="2"/>
      </rPr>
      <t>CONSTRUÇÕES ESPECIAIS DE CONCRETO</t>
    </r>
  </si>
  <si>
    <r>
      <rPr>
        <b/>
        <sz val="7.5"/>
        <rFont val="Arial"/>
        <family val="2"/>
      </rPr>
      <t>6.1</t>
    </r>
  </si>
  <si>
    <r>
      <rPr>
        <b/>
        <sz val="7.5"/>
        <rFont val="Arial"/>
        <family val="2"/>
      </rPr>
      <t>VERTEDOURO</t>
    </r>
  </si>
  <si>
    <r>
      <rPr>
        <sz val="7.5"/>
        <rFont val="Arial MT"/>
        <family val="2"/>
      </rPr>
      <t>6.1.1</t>
    </r>
  </si>
  <si>
    <r>
      <rPr>
        <sz val="7.5"/>
        <rFont val="Arial MT"/>
        <family val="2"/>
      </rPr>
      <t>6.1.2</t>
    </r>
  </si>
  <si>
    <r>
      <rPr>
        <sz val="7.5"/>
        <rFont val="Arial MT"/>
        <family val="2"/>
      </rPr>
      <t>6.1.3</t>
    </r>
  </si>
  <si>
    <r>
      <rPr>
        <sz val="7.5"/>
        <rFont val="Arial MT"/>
        <family val="2"/>
      </rPr>
      <t>6.1.4</t>
    </r>
  </si>
  <si>
    <r>
      <rPr>
        <sz val="7.5"/>
        <rFont val="Arial MT"/>
        <family val="2"/>
      </rPr>
      <t>OBR-PON-070</t>
    </r>
  </si>
  <si>
    <r>
      <rPr>
        <sz val="7.5"/>
        <rFont val="Arial MT"/>
        <family val="2"/>
      </rPr>
      <t xml:space="preserve">ENSECADEIRA INCLUSIVE RETIRADA DO MADEIRAMENTO , PAREDE
</t>
    </r>
    <r>
      <rPr>
        <sz val="7.5"/>
        <rFont val="Arial MT"/>
        <family val="2"/>
      </rPr>
      <t>SIMPLES</t>
    </r>
  </si>
  <si>
    <r>
      <rPr>
        <sz val="7.5"/>
        <rFont val="Arial MT"/>
        <family val="2"/>
      </rPr>
      <t>6.1.5</t>
    </r>
  </si>
  <si>
    <r>
      <rPr>
        <sz val="7.5"/>
        <rFont val="Arial MT"/>
        <family val="2"/>
      </rPr>
      <t xml:space="preserve">ESGOTAMENTO DE AGUA COM BOMBAS, VAZOES ATE 50 M3/H,
</t>
    </r>
    <r>
      <rPr>
        <sz val="7.5"/>
        <rFont val="Arial MT"/>
        <family val="2"/>
      </rPr>
      <t>ALTURA ATE 10M</t>
    </r>
  </si>
  <si>
    <r>
      <rPr>
        <sz val="7.5"/>
        <rFont val="Arial MT"/>
        <family val="2"/>
      </rPr>
      <t>6.1.6</t>
    </r>
  </si>
  <si>
    <r>
      <rPr>
        <sz val="7.5"/>
        <rFont val="Arial MT"/>
        <family val="2"/>
      </rPr>
      <t>6.1.7</t>
    </r>
  </si>
  <si>
    <r>
      <rPr>
        <sz val="7.5"/>
        <rFont val="Arial MT"/>
        <family val="2"/>
      </rPr>
      <t xml:space="preserve">LOCACAO CONVENCIONAL DE OBRA, UTILIZANDO GABARITO DE TÁBUAS CORRIDAS PONTALETADAS A CADA 2,00M - 2 UTILIZAÇÕES.
</t>
    </r>
    <r>
      <rPr>
        <sz val="7.5"/>
        <rFont val="Arial MT"/>
        <family val="2"/>
      </rPr>
      <t>AF_10/2018</t>
    </r>
  </si>
  <si>
    <r>
      <rPr>
        <sz val="7.5"/>
        <rFont val="Arial MT"/>
        <family val="2"/>
      </rPr>
      <t>6.1.8</t>
    </r>
  </si>
  <si>
    <r>
      <rPr>
        <sz val="7.5"/>
        <rFont val="Arial MT"/>
        <family val="2"/>
      </rPr>
      <t>6.1.9</t>
    </r>
  </si>
  <si>
    <r>
      <rPr>
        <sz val="7.5"/>
        <rFont val="Arial MT"/>
        <family val="2"/>
      </rPr>
      <t xml:space="preserve">CORTE E DOBRA DE AÇO CA-50, DIÂMETRO DE 20,0 MM, UTILIZADO EM
</t>
    </r>
    <r>
      <rPr>
        <sz val="7.5"/>
        <rFont val="Arial MT"/>
        <family val="2"/>
      </rPr>
      <t>LAJE. AF_12/2015</t>
    </r>
  </si>
  <si>
    <r>
      <rPr>
        <sz val="7.5"/>
        <rFont val="Arial MT"/>
        <family val="2"/>
      </rPr>
      <t>ARM-AÇO-010</t>
    </r>
  </si>
  <si>
    <r>
      <rPr>
        <sz val="7.5"/>
        <rFont val="Arial MT"/>
        <family val="2"/>
      </rPr>
      <t xml:space="preserve">CORTE, DOBRA E MONTAGEM DE AÇO CA-50 DIÂMETRO (16,0MM A
</t>
    </r>
    <r>
      <rPr>
        <sz val="7.5"/>
        <rFont val="Arial MT"/>
        <family val="2"/>
      </rPr>
      <t>25,0MM)</t>
    </r>
  </si>
  <si>
    <r>
      <rPr>
        <sz val="7.5"/>
        <rFont val="Arial MT"/>
        <family val="2"/>
      </rPr>
      <t>RO-41552</t>
    </r>
  </si>
  <si>
    <r>
      <rPr>
        <sz val="7.5"/>
        <rFont val="Arial MT"/>
        <family val="2"/>
      </rPr>
      <t xml:space="preserve">ARMAÇÃO: AÇO CA-60 (EXECUÇÃO, INCLUINDO PREPARO,
</t>
    </r>
    <r>
      <rPr>
        <sz val="7.5"/>
        <rFont val="Arial MT"/>
        <family val="2"/>
      </rPr>
      <t>DOBRAGEM, COLOCAÇÃO NAS FORMAS E TRANSPORTE DE TODOS OS MATERIAIS)</t>
    </r>
  </si>
  <si>
    <r>
      <rPr>
        <sz val="7.5"/>
        <rFont val="Arial MT"/>
        <family val="2"/>
      </rPr>
      <t xml:space="preserve">ESCAVAÇÃO MECANIZADA DE VALA COM PROF. MAIOR QUE 3,0 M ATÉ 4,5 M (MÉDIA MONTANTE E JUSANTE/UMA COMPOSIÇÃO POR TRECHO), ESCAVADEIRA (1,2 M3), LARG. DE 1,5 M A 2,5 M, EM SOLO DE 2A CATEGORIA, LOCAIS COM BAIXO NÍVEL DE INTERFERÊNCIA.
</t>
    </r>
    <r>
      <rPr>
        <sz val="7.5"/>
        <rFont val="Arial MT"/>
        <family val="2"/>
      </rPr>
      <t>AF_02/2021</t>
    </r>
  </si>
  <si>
    <r>
      <rPr>
        <sz val="7.5"/>
        <rFont val="Arial MT"/>
        <family val="2"/>
      </rPr>
      <t>10.90.78</t>
    </r>
  </si>
  <si>
    <r>
      <rPr>
        <sz val="7.5"/>
        <rFont val="Arial MT"/>
        <family val="2"/>
      </rPr>
      <t>CONJ. ELETROBOMBA LEVE 3CV. 220V TRIFASICO</t>
    </r>
  </si>
  <si>
    <r>
      <rPr>
        <sz val="7.5"/>
        <rFont val="Arial MT"/>
        <family val="2"/>
      </rPr>
      <t xml:space="preserve">CERCA COM MOURÕES DE CONCRETO, SEÇÃO "T" PONTA INCLINADA, 10X10 CM, ESPAÇAMENTO DE 2,5 M, CRAVADOS 0,5 M, COM 11 FIOS DE ARAME FARPADO Nº 14 - FORNECIMENTO E INSTALAÇÃO.
</t>
    </r>
    <r>
      <rPr>
        <sz val="7.5"/>
        <rFont val="Arial MT"/>
        <family val="2"/>
      </rPr>
      <t>AF_05/2020</t>
    </r>
  </si>
  <si>
    <r>
      <rPr>
        <sz val="7.5"/>
        <rFont val="Arial MT"/>
        <family val="2"/>
      </rPr>
      <t>SER-POR-075</t>
    </r>
  </si>
  <si>
    <r>
      <rPr>
        <sz val="7.5"/>
        <rFont val="Arial MT"/>
        <family val="2"/>
      </rPr>
      <t>PORTÃO EM TUBO GALVANIZADO 2 1/2" COM TELA FIO 12 # 1/2"</t>
    </r>
  </si>
  <si>
    <r>
      <rPr>
        <sz val="7.5"/>
        <rFont val="Arial MT"/>
        <family val="2"/>
      </rPr>
      <t>CPU-001</t>
    </r>
  </si>
  <si>
    <r>
      <rPr>
        <sz val="7.5"/>
        <rFont val="Arial MT"/>
        <family val="2"/>
      </rPr>
      <t xml:space="preserve">EXECUÇÃO DE COMPORTA STOP LOG COM TABUA DE MADEIRA PARA PISO, CUMARU / IPE CHAMPANHE OU EQUIVALENTE DA REGIAO,
</t>
    </r>
    <r>
      <rPr>
        <sz val="7.5"/>
        <rFont val="Arial MT"/>
        <family val="2"/>
      </rPr>
      <t>ENCAIXE MACHO/FEMEA, 10 X 2 CM (SINAPI 96530)</t>
    </r>
  </si>
  <si>
    <r>
      <rPr>
        <sz val="7.5"/>
        <rFont val="Arial MT"/>
        <family val="2"/>
      </rPr>
      <t xml:space="preserve">IMPERMEABILIZAÇÃO DE PAREDES COM ARGAMASSA DE CIMENTO E
</t>
    </r>
    <r>
      <rPr>
        <sz val="7.5"/>
        <rFont val="Arial MT"/>
        <family val="2"/>
      </rPr>
      <t>AREIA, COM ADITIVO IMPERMEABILIZANTE, E = 2CM. AF_06/2018</t>
    </r>
  </si>
  <si>
    <r>
      <rPr>
        <b/>
        <sz val="7.5"/>
        <rFont val="Arial"/>
        <family val="2"/>
      </rPr>
      <t>6.2</t>
    </r>
  </si>
  <si>
    <r>
      <rPr>
        <b/>
        <sz val="7.5"/>
        <rFont val="Arial"/>
        <family val="2"/>
      </rPr>
      <t>ALA PARA LANÇAMENTO NO CANAL</t>
    </r>
  </si>
  <si>
    <r>
      <rPr>
        <sz val="7.5"/>
        <rFont val="Arial MT"/>
        <family val="2"/>
      </rPr>
      <t>6.2.1</t>
    </r>
  </si>
  <si>
    <r>
      <rPr>
        <sz val="7.5"/>
        <rFont val="Arial MT"/>
        <family val="2"/>
      </rPr>
      <t>DEM-MFC-005</t>
    </r>
  </si>
  <si>
    <r>
      <rPr>
        <sz val="7.5"/>
        <rFont val="Arial MT"/>
        <family val="2"/>
      </rPr>
      <t xml:space="preserve">REMOÇÃO DE MEIO-FIO PRÉ-MOLDADO DE CONCRETO INCLUSIVE
</t>
    </r>
    <r>
      <rPr>
        <sz val="7.5"/>
        <rFont val="Arial MT"/>
        <family val="2"/>
      </rPr>
      <t>CARGA</t>
    </r>
  </si>
  <si>
    <r>
      <rPr>
        <sz val="7.5"/>
        <rFont val="Arial MT"/>
        <family val="2"/>
      </rPr>
      <t>6.2.2</t>
    </r>
  </si>
  <si>
    <r>
      <rPr>
        <sz val="7.5"/>
        <rFont val="Arial MT"/>
        <family val="2"/>
      </rPr>
      <t>DEM-CON-030</t>
    </r>
  </si>
  <si>
    <r>
      <rPr>
        <sz val="7.5"/>
        <rFont val="Arial MT"/>
        <family val="2"/>
      </rPr>
      <t xml:space="preserve">DEMOLIÇÃO DE CONCRETO ARMADO - COM EQUIPAMENTO
</t>
    </r>
    <r>
      <rPr>
        <sz val="7.5"/>
        <rFont val="Arial MT"/>
        <family val="2"/>
      </rPr>
      <t>PNEUMÁTICO, INCLUSIVE AFASTAMENTO</t>
    </r>
  </si>
  <si>
    <r>
      <rPr>
        <sz val="7.5"/>
        <rFont val="Arial MT"/>
        <family val="2"/>
      </rPr>
      <t>6.2.3</t>
    </r>
  </si>
  <si>
    <r>
      <rPr>
        <sz val="7.5"/>
        <rFont val="Arial MT"/>
        <family val="2"/>
      </rPr>
      <t>6.2.4</t>
    </r>
  </si>
  <si>
    <r>
      <rPr>
        <sz val="7.5"/>
        <rFont val="Arial MT"/>
        <family val="2"/>
      </rPr>
      <t>TER-ESC-090</t>
    </r>
  </si>
  <si>
    <r>
      <rPr>
        <sz val="7.5"/>
        <rFont val="Arial MT"/>
        <family val="2"/>
      </rPr>
      <t xml:space="preserve">ESCAVAÇÃO MECÂNICA DE VALAS COM DESCARGA SOBRE CAMINHÃO
</t>
    </r>
    <r>
      <rPr>
        <sz val="7.5"/>
        <rFont val="Arial MT"/>
        <family val="2"/>
      </rPr>
      <t>H &gt; 5,00 M</t>
    </r>
  </si>
  <si>
    <r>
      <rPr>
        <sz val="7.5"/>
        <rFont val="Arial MT"/>
        <family val="2"/>
      </rPr>
      <t>6.2.5</t>
    </r>
  </si>
  <si>
    <r>
      <rPr>
        <sz val="7.5"/>
        <rFont val="Arial MT"/>
        <family val="2"/>
      </rPr>
      <t>6.2.6</t>
    </r>
  </si>
  <si>
    <r>
      <rPr>
        <sz val="7.5"/>
        <rFont val="Arial MT"/>
        <family val="2"/>
      </rPr>
      <t>6.2.7</t>
    </r>
  </si>
  <si>
    <r>
      <rPr>
        <sz val="7.5"/>
        <rFont val="Arial MT"/>
        <family val="2"/>
      </rPr>
      <t>6.2.8</t>
    </r>
  </si>
  <si>
    <r>
      <rPr>
        <sz val="7.5"/>
        <rFont val="Arial MT"/>
        <family val="2"/>
      </rPr>
      <t xml:space="preserve">ALVENARIA DE VEDAÇÃO DE BLOCOS DE CONCRETO CELULAR DE 20X30X60CM (ESPESSURA 20CM) E ARGAMASSA DE ASSENTAMENTO
</t>
    </r>
    <r>
      <rPr>
        <sz val="7.5"/>
        <rFont val="Arial MT"/>
        <family val="2"/>
      </rPr>
      <t>COM PREPARO EM BETONEIRA. AF_05/2020</t>
    </r>
  </si>
  <si>
    <r>
      <rPr>
        <sz val="7.5"/>
        <rFont val="Arial MT"/>
        <family val="2"/>
      </rPr>
      <t>6.2.9</t>
    </r>
  </si>
  <si>
    <r>
      <rPr>
        <sz val="7.5"/>
        <rFont val="Arial MT"/>
        <family val="2"/>
      </rPr>
      <t>EMBOÇO OU MASSA ÚNICA EM ARGAMASSA TRAÇO 1:2:8, PREPARO MANUAL, APLICADA MANUALMENTE EM PANOS CEGOS DE FACHADA (SEM PRESENÇA DE VÃOS), ESPESSURA DE 25 MM. AF_06/2014</t>
    </r>
  </si>
  <si>
    <r>
      <rPr>
        <sz val="7.5"/>
        <rFont val="Arial MT"/>
        <family val="2"/>
      </rPr>
      <t>URB-MFC-005</t>
    </r>
  </si>
  <si>
    <r>
      <rPr>
        <sz val="7.5"/>
        <rFont val="Arial MT"/>
        <family val="2"/>
      </rPr>
      <t>GUIA DE MEIO-FIO, EM CONCRETO COM FCK 20MPA, PRÉ-MOLDADA, MFC-01 PADRÃO DER-MG, DIMENSÕES (12X16,7X35)CM, EXCLUSIVE SARJETA, INCLUSIVE ESCAVAÇÃO, APILOAMENTO E TRANSPORTE COM RETIRADA DO MATERIAL ESCAVADO (EM CAÇAMBA)</t>
    </r>
  </si>
  <si>
    <r>
      <rPr>
        <sz val="7.5"/>
        <rFont val="Arial MT"/>
        <family val="2"/>
      </rPr>
      <t xml:space="preserve">CANALETA MEIA CANA PRÉ-MOLDADA DE CONCRETO (D = 20 CM) -
</t>
    </r>
    <r>
      <rPr>
        <sz val="7.5"/>
        <rFont val="Arial MT"/>
        <family val="2"/>
      </rPr>
      <t>FORNECIMENTO E INSTALAÇÃO. AF_08/2021</t>
    </r>
  </si>
  <si>
    <r>
      <rPr>
        <sz val="7.5"/>
        <rFont val="Arial MT"/>
        <family val="2"/>
      </rPr>
      <t>URB-PAS-005</t>
    </r>
  </si>
  <si>
    <r>
      <rPr>
        <sz val="7.5"/>
        <rFont val="Arial MT"/>
        <family val="2"/>
      </rPr>
      <t xml:space="preserve">PASSEIOS DE CONCRETO E = 8 CM, FCK = 15 MPA PADRÃO
</t>
    </r>
    <r>
      <rPr>
        <sz val="7.5"/>
        <rFont val="Arial MT"/>
        <family val="2"/>
      </rPr>
      <t>PREFEITURA</t>
    </r>
  </si>
  <si>
    <r>
      <rPr>
        <b/>
        <sz val="7.5"/>
        <rFont val="Arial"/>
        <family val="2"/>
      </rPr>
      <t xml:space="preserve">Referências de Preços
</t>
    </r>
    <r>
      <rPr>
        <sz val="7.5"/>
        <rFont val="Arial MT"/>
        <family val="2"/>
      </rPr>
      <t>SINAPI 10_2021  
SETOP LESTE 07_2021
 SUDECAP 10_2021
COPASA SUDESTE 11_2021</t>
    </r>
  </si>
  <si>
    <r>
      <rPr>
        <b/>
        <sz val="11.5"/>
        <rFont val="Arial"/>
        <family val="2"/>
      </rPr>
      <t>CRONOGRAMA FÍSICO E FINANCEIRO</t>
    </r>
  </si>
  <si>
    <r>
      <rPr>
        <b/>
        <sz val="7.5"/>
        <rFont val="Arial"/>
        <family val="2"/>
      </rPr>
      <t xml:space="preserve">Município: </t>
    </r>
    <r>
      <rPr>
        <sz val="7.5"/>
        <rFont val="Arial MT"/>
        <family val="2"/>
      </rPr>
      <t xml:space="preserve">Juiz de Fora
</t>
    </r>
    <r>
      <rPr>
        <b/>
        <sz val="7.5"/>
        <rFont val="Arial"/>
        <family val="2"/>
      </rPr>
      <t xml:space="preserve">Projeto: </t>
    </r>
    <r>
      <rPr>
        <sz val="7.5"/>
        <rFont val="Arial MT"/>
        <family val="2"/>
      </rPr>
      <t xml:space="preserve">PROJETO DA REDE DE DRENAGEM E NOVO VERTEDOURO DO LAGO DO PARQUE DA LAJINHA
</t>
    </r>
    <r>
      <rPr>
        <b/>
        <sz val="7.5"/>
        <rFont val="Arial"/>
        <family val="2"/>
      </rPr>
      <t xml:space="preserve">BDI1: </t>
    </r>
    <r>
      <rPr>
        <sz val="7.5"/>
        <rFont val="Arial MT"/>
        <family val="2"/>
      </rPr>
      <t xml:space="preserve">27,99% - Construção de Redes de Abastecimento de Água, Coleta de Esgoto
</t>
    </r>
  </si>
  <si>
    <t>Item</t>
  </si>
  <si>
    <t>Descrição</t>
  </si>
  <si>
    <t>Valor dos Serviços</t>
  </si>
  <si>
    <t>MÊS 1</t>
  </si>
  <si>
    <t>MÊS 2</t>
  </si>
  <si>
    <t>MÊS 3</t>
  </si>
  <si>
    <t>MÊS 4</t>
  </si>
  <si>
    <t>MÊS 5</t>
  </si>
  <si>
    <t>MÊS 6</t>
  </si>
  <si>
    <t>Grandes Itens (Etapas da obra)</t>
  </si>
  <si>
    <t>R$</t>
  </si>
  <si>
    <t>Peso %</t>
  </si>
  <si>
    <t>TOTAL</t>
  </si>
  <si>
    <t>TOTAL ACUMULADO</t>
  </si>
  <si>
    <r>
      <rPr>
        <b/>
        <sz val="10"/>
        <rFont val="Times New Roman"/>
        <family val="1"/>
      </rPr>
      <t xml:space="preserve">Município: </t>
    </r>
    <r>
      <rPr>
        <sz val="10"/>
        <rFont val="Times New Roman"/>
        <family val="1"/>
      </rPr>
      <t xml:space="preserve">Juiz de Fora
</t>
    </r>
    <r>
      <rPr>
        <b/>
        <sz val="10"/>
        <rFont val="Times New Roman"/>
        <family val="1"/>
      </rPr>
      <t xml:space="preserve">Projeto: </t>
    </r>
    <r>
      <rPr>
        <sz val="10"/>
        <rFont val="Times New Roman"/>
        <family val="1"/>
      </rPr>
      <t xml:space="preserve">PROJETO DA REDE DE DRENAGEM E NOVO VERTEDOURO DO LAGO DO PARQUE DA LAJINHA
</t>
    </r>
  </si>
  <si>
    <t>SERVIÇOS PRELIMINARES</t>
  </si>
  <si>
    <t>ADMINISTRAÇÃO LOCAL</t>
  </si>
  <si>
    <t>MOBILIZAÇÃO E DESMOBILIZAÇÃO DE OBRAS</t>
  </si>
  <si>
    <t>SERVIÇOS AMBIENTAIS</t>
  </si>
  <si>
    <t>CONSTRUÇÃO DE REDES DE DRENAGEM</t>
  </si>
  <si>
    <t>CONSTRUÇÕES ESPECIAIS DE CONCRET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</si>
</sst>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m\.d\.yy;@"/>
  </numFmts>
  <fonts count="14" x14ac:knownFonts="1">
    <font>
      <sz val="10"/>
      <color rgb="FF000000"/>
      <name val="Times New Roman"/>
      <charset val="204"/>
    </font>
    <font>
      <b/>
      <sz val="14"/>
      <name val="Arial"/>
      <family val="2"/>
    </font>
    <font>
      <b/>
      <sz val="7.5"/>
      <name val="Arial"/>
      <family val="2"/>
    </font>
    <font>
      <b/>
      <sz val="7.5"/>
      <color rgb="FF000000"/>
      <name val="Arial"/>
      <family val="2"/>
    </font>
    <font>
      <sz val="7.5"/>
      <name val="Arial MT"/>
    </font>
    <font>
      <sz val="7.5"/>
      <color rgb="FF000000"/>
      <name val="Arial MT"/>
      <family val="2"/>
    </font>
    <font>
      <sz val="7.5"/>
      <name val="Arial MT"/>
      <family val="2"/>
    </font>
    <font>
      <sz val="10"/>
      <color rgb="FF000000"/>
      <name val="Times New Roman"/>
      <family val="1"/>
    </font>
    <font>
      <sz val="7.5"/>
      <name val="Times New Roman"/>
      <family val="2"/>
      <charset val="204"/>
    </font>
    <font>
      <b/>
      <sz val="8"/>
      <name val="Arial"/>
      <family val="2"/>
    </font>
    <font>
      <b/>
      <sz val="11.5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D9D9D9"/>
      </patternFill>
    </fill>
    <fill>
      <patternFill patternType="solid">
        <fgColor rgb="FFE5E5E5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1">
    <xf numFmtId="0" fontId="0" fillId="0" borderId="0" xfId="0" applyFill="1" applyBorder="1" applyAlignment="1">
      <alignment horizontal="left" vertical="top"/>
    </xf>
    <xf numFmtId="0" fontId="0" fillId="0" borderId="3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 indent="2"/>
    </xf>
    <xf numFmtId="0" fontId="0" fillId="0" borderId="3" xfId="0" applyFill="1" applyBorder="1" applyAlignment="1">
      <alignment horizontal="left" wrapText="1"/>
    </xf>
    <xf numFmtId="4" fontId="3" fillId="0" borderId="3" xfId="0" applyNumberFormat="1" applyFont="1" applyFill="1" applyBorder="1" applyAlignment="1">
      <alignment horizontal="right" vertical="top" shrinkToFit="1"/>
    </xf>
    <xf numFmtId="0" fontId="2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wrapText="1"/>
    </xf>
    <xf numFmtId="4" fontId="3" fillId="3" borderId="1" xfId="0" applyNumberFormat="1" applyFont="1" applyFill="1" applyBorder="1" applyAlignment="1">
      <alignment horizontal="right" vertical="top" shrinkToFit="1"/>
    </xf>
    <xf numFmtId="0" fontId="4" fillId="0" borderId="1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left" vertical="top" shrinkToFit="1"/>
    </xf>
    <xf numFmtId="0" fontId="0" fillId="0" borderId="1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 indent="1"/>
    </xf>
    <xf numFmtId="0" fontId="4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 shrinkToFit="1"/>
    </xf>
    <xf numFmtId="2" fontId="5" fillId="0" borderId="1" xfId="0" applyNumberFormat="1" applyFont="1" applyFill="1" applyBorder="1" applyAlignment="1">
      <alignment horizontal="right" vertical="top" shrinkToFit="1"/>
    </xf>
    <xf numFmtId="4" fontId="5" fillId="0" borderId="1" xfId="0" applyNumberFormat="1" applyFont="1" applyFill="1" applyBorder="1" applyAlignment="1">
      <alignment horizontal="right" vertical="top" shrinkToFit="1"/>
    </xf>
    <xf numFmtId="0" fontId="4" fillId="0" borderId="1" xfId="0" applyFont="1" applyFill="1" applyBorder="1" applyAlignment="1">
      <alignment horizontal="left" vertical="top" wrapText="1" indent="2"/>
    </xf>
    <xf numFmtId="1" fontId="3" fillId="3" borderId="1" xfId="0" applyNumberFormat="1" applyFont="1" applyFill="1" applyBorder="1" applyAlignment="1">
      <alignment horizontal="left" vertical="top" shrinkToFit="1"/>
    </xf>
    <xf numFmtId="0" fontId="2" fillId="4" borderId="1" xfId="0" applyFont="1" applyFill="1" applyBorder="1" applyAlignment="1">
      <alignment horizontal="left" vertical="top" wrapText="1"/>
    </xf>
    <xf numFmtId="0" fontId="0" fillId="4" borderId="1" xfId="0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 vertical="top" shrinkToFit="1"/>
    </xf>
    <xf numFmtId="165" fontId="5" fillId="0" borderId="1" xfId="0" applyNumberFormat="1" applyFont="1" applyFill="1" applyBorder="1" applyAlignment="1">
      <alignment horizontal="right" vertical="top" shrinkToFit="1"/>
    </xf>
    <xf numFmtId="166" fontId="5" fillId="0" borderId="1" xfId="0" applyNumberFormat="1" applyFont="1" applyFill="1" applyBorder="1" applyAlignment="1">
      <alignment horizontal="left" vertical="top" shrinkToFi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 wrapText="1" indent="1"/>
    </xf>
    <xf numFmtId="0" fontId="2" fillId="2" borderId="6" xfId="0" applyFont="1" applyFill="1" applyBorder="1" applyAlignment="1">
      <alignment horizontal="left" vertical="center" wrapText="1" indent="1"/>
    </xf>
    <xf numFmtId="0" fontId="2" fillId="2" borderId="7" xfId="0" applyFont="1" applyFill="1" applyBorder="1" applyAlignment="1">
      <alignment horizontal="left" vertical="center" wrapText="1" indent="1"/>
    </xf>
    <xf numFmtId="0" fontId="2" fillId="2" borderId="5" xfId="0" applyFont="1" applyFill="1" applyBorder="1" applyAlignment="1">
      <alignment horizontal="left" vertical="center" wrapText="1" indent="2"/>
    </xf>
    <xf numFmtId="0" fontId="2" fillId="2" borderId="6" xfId="0" applyFont="1" applyFill="1" applyBorder="1" applyAlignment="1">
      <alignment horizontal="left" vertical="center" wrapText="1" indent="2"/>
    </xf>
    <xf numFmtId="0" fontId="2" fillId="2" borderId="7" xfId="0" applyFont="1" applyFill="1" applyBorder="1" applyAlignment="1">
      <alignment horizontal="left" vertical="center" wrapText="1" indent="2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top" wrapText="1" indent="1"/>
    </xf>
    <xf numFmtId="0" fontId="2" fillId="2" borderId="6" xfId="0" applyFont="1" applyFill="1" applyBorder="1" applyAlignment="1">
      <alignment horizontal="left" vertical="top" wrapText="1" indent="1"/>
    </xf>
    <xf numFmtId="0" fontId="2" fillId="2" borderId="7" xfId="0" applyFont="1" applyFill="1" applyBorder="1" applyAlignment="1">
      <alignment horizontal="left" vertical="top" wrapText="1" inden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4" fontId="3" fillId="0" borderId="3" xfId="0" applyNumberFormat="1" applyFont="1" applyFill="1" applyBorder="1" applyAlignment="1">
      <alignment vertical="top" shrinkToFit="1"/>
    </xf>
    <xf numFmtId="4" fontId="3" fillId="0" borderId="4" xfId="0" applyNumberFormat="1" applyFont="1" applyFill="1" applyBorder="1" applyAlignment="1">
      <alignment vertical="top" shrinkToFit="1"/>
    </xf>
    <xf numFmtId="0" fontId="9" fillId="0" borderId="4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11" fillId="0" borderId="2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 indent="1"/>
    </xf>
    <xf numFmtId="0" fontId="12" fillId="2" borderId="4" xfId="0" applyFont="1" applyFill="1" applyBorder="1" applyAlignment="1">
      <alignment horizontal="left" vertical="top" wrapText="1" indent="1"/>
    </xf>
    <xf numFmtId="0" fontId="12" fillId="2" borderId="2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right" vertical="top" wrapText="1"/>
    </xf>
    <xf numFmtId="1" fontId="13" fillId="0" borderId="1" xfId="0" applyNumberFormat="1" applyFont="1" applyBorder="1" applyAlignment="1">
      <alignment horizontal="right" vertical="top" indent="1" shrinkToFit="1"/>
    </xf>
    <xf numFmtId="0" fontId="11" fillId="0" borderId="1" xfId="0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shrinkToFit="1"/>
    </xf>
    <xf numFmtId="2" fontId="7" fillId="0" borderId="1" xfId="0" applyNumberFormat="1" applyFont="1" applyBorder="1" applyAlignment="1">
      <alignment horizontal="right" vertical="top" shrinkToFit="1"/>
    </xf>
    <xf numFmtId="0" fontId="11" fillId="0" borderId="1" xfId="0" applyFont="1" applyBorder="1" applyAlignment="1">
      <alignment horizontal="right" vertical="top" wrapText="1"/>
    </xf>
    <xf numFmtId="0" fontId="12" fillId="0" borderId="1" xfId="0" applyFont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right" vertical="top" shrinkToFit="1"/>
    </xf>
    <xf numFmtId="9" fontId="13" fillId="0" borderId="1" xfId="1" applyFont="1" applyBorder="1" applyAlignment="1">
      <alignment horizontal="right" vertical="top" shrinkToFit="1"/>
    </xf>
    <xf numFmtId="9" fontId="12" fillId="2" borderId="1" xfId="1" applyFont="1" applyFill="1" applyBorder="1" applyAlignment="1">
      <alignment horizontal="right" vertical="top" wrapText="1"/>
    </xf>
    <xf numFmtId="9" fontId="7" fillId="0" borderId="1" xfId="1" applyFont="1" applyBorder="1" applyAlignment="1">
      <alignment horizontal="right" vertical="top" shrinkToFit="1"/>
    </xf>
    <xf numFmtId="9" fontId="7" fillId="0" borderId="0" xfId="1" applyFont="1" applyFill="1" applyBorder="1" applyAlignment="1">
      <alignment horizontal="left" vertical="top"/>
    </xf>
    <xf numFmtId="9" fontId="0" fillId="0" borderId="0" xfId="1" applyFont="1" applyFill="1" applyBorder="1" applyAlignment="1">
      <alignment horizontal="left" vertical="top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358900</xdr:colOff>
      <xdr:row>1</xdr:row>
      <xdr:rowOff>0</xdr:rowOff>
    </xdr:from>
    <xdr:ext cx="24765" cy="9525"/>
    <xdr:grpSp>
      <xdr:nvGrpSpPr>
        <xdr:cNvPr id="98" name="Group 98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GrpSpPr/>
      </xdr:nvGrpSpPr>
      <xdr:grpSpPr>
        <a:xfrm>
          <a:off x="358900" y="381000"/>
          <a:ext cx="24765" cy="9525"/>
          <a:chOff x="0" y="0"/>
          <a:chExt cx="24765" cy="9525"/>
        </a:xfrm>
      </xdr:grpSpPr>
      <xdr:sp macro="" textlink="">
        <xdr:nvSpPr>
          <xdr:cNvPr id="99" name="Shape 99">
            <a:extLst>
              <a:ext uri="{FF2B5EF4-FFF2-40B4-BE49-F238E27FC236}">
                <a16:creationId xmlns:a16="http://schemas.microsoft.com/office/drawing/2014/main" id="{00000000-0008-0000-0000-000063000000}"/>
              </a:ext>
            </a:extLst>
          </xdr:cNvPr>
          <xdr:cNvSpPr/>
        </xdr:nvSpPr>
        <xdr:spPr>
          <a:xfrm>
            <a:off x="0" y="1523"/>
            <a:ext cx="24765" cy="3175"/>
          </a:xfrm>
          <a:custGeom>
            <a:avLst/>
            <a:gdLst/>
            <a:ahLst/>
            <a:cxnLst/>
            <a:rect l="0" t="0" r="0" b="0"/>
            <a:pathLst>
              <a:path w="24765" h="3175">
                <a:moveTo>
                  <a:pt x="0" y="0"/>
                </a:moveTo>
                <a:lnTo>
                  <a:pt x="24383" y="0"/>
                </a:lnTo>
              </a:path>
              <a:path w="24765" h="3175">
                <a:moveTo>
                  <a:pt x="0" y="3048"/>
                </a:moveTo>
                <a:lnTo>
                  <a:pt x="24383" y="3048"/>
                </a:lnTo>
              </a:path>
            </a:pathLst>
          </a:custGeom>
          <a:ln w="3175">
            <a:solidFill>
              <a:srgbClr val="696D76"/>
            </a:solidFill>
          </a:ln>
        </xdr:spPr>
      </xdr:sp>
      <xdr:sp macro="" textlink="">
        <xdr:nvSpPr>
          <xdr:cNvPr id="100" name="Shape 100">
            <a:extLst>
              <a:ext uri="{FF2B5EF4-FFF2-40B4-BE49-F238E27FC236}">
                <a16:creationId xmlns:a16="http://schemas.microsoft.com/office/drawing/2014/main" id="{00000000-0008-0000-0000-000064000000}"/>
              </a:ext>
            </a:extLst>
          </xdr:cNvPr>
          <xdr:cNvSpPr/>
        </xdr:nvSpPr>
        <xdr:spPr>
          <a:xfrm>
            <a:off x="0" y="7620"/>
            <a:ext cx="24765" cy="0"/>
          </a:xfrm>
          <a:custGeom>
            <a:avLst/>
            <a:gdLst/>
            <a:ahLst/>
            <a:cxnLst/>
            <a:rect l="0" t="0" r="0" b="0"/>
            <a:pathLst>
              <a:path w="24765">
                <a:moveTo>
                  <a:pt x="0" y="0"/>
                </a:moveTo>
                <a:lnTo>
                  <a:pt x="24383" y="0"/>
                </a:lnTo>
              </a:path>
            </a:pathLst>
          </a:custGeom>
          <a:ln w="3175">
            <a:solidFill>
              <a:srgbClr val="696D76"/>
            </a:solidFill>
          </a:ln>
        </xdr:spPr>
      </xdr:sp>
    </xdr:grpSp>
    <xdr:clientData/>
  </xdr:oneCellAnchor>
  <xdr:oneCellAnchor>
    <xdr:from>
      <xdr:col>1</xdr:col>
      <xdr:colOff>52830</xdr:colOff>
      <xdr:row>1</xdr:row>
      <xdr:rowOff>0</xdr:rowOff>
    </xdr:from>
    <xdr:ext cx="43180" cy="6350"/>
    <xdr:grpSp>
      <xdr:nvGrpSpPr>
        <xdr:cNvPr id="101" name="Group 101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GrpSpPr/>
      </xdr:nvGrpSpPr>
      <xdr:grpSpPr>
        <a:xfrm>
          <a:off x="443355" y="381000"/>
          <a:ext cx="43180" cy="6350"/>
          <a:chOff x="0" y="0"/>
          <a:chExt cx="43180" cy="6350"/>
        </a:xfrm>
      </xdr:grpSpPr>
      <xdr:sp macro="" textlink="">
        <xdr:nvSpPr>
          <xdr:cNvPr id="102" name="Shape 102">
            <a:extLst>
              <a:ext uri="{FF2B5EF4-FFF2-40B4-BE49-F238E27FC236}">
                <a16:creationId xmlns:a16="http://schemas.microsoft.com/office/drawing/2014/main" id="{00000000-0008-0000-0000-000066000000}"/>
              </a:ext>
            </a:extLst>
          </xdr:cNvPr>
          <xdr:cNvSpPr/>
        </xdr:nvSpPr>
        <xdr:spPr>
          <a:xfrm>
            <a:off x="0" y="1523"/>
            <a:ext cx="43180" cy="0"/>
          </a:xfrm>
          <a:custGeom>
            <a:avLst/>
            <a:gdLst/>
            <a:ahLst/>
            <a:cxnLst/>
            <a:rect l="0" t="0" r="0" b="0"/>
            <a:pathLst>
              <a:path w="43180">
                <a:moveTo>
                  <a:pt x="0" y="0"/>
                </a:moveTo>
                <a:lnTo>
                  <a:pt x="6095" y="0"/>
                </a:lnTo>
              </a:path>
              <a:path w="43180">
                <a:moveTo>
                  <a:pt x="18287" y="0"/>
                </a:moveTo>
                <a:lnTo>
                  <a:pt x="24383" y="0"/>
                </a:lnTo>
              </a:path>
              <a:path w="43180">
                <a:moveTo>
                  <a:pt x="36575" y="0"/>
                </a:moveTo>
                <a:lnTo>
                  <a:pt x="42671" y="0"/>
                </a:lnTo>
              </a:path>
            </a:pathLst>
          </a:custGeom>
          <a:ln w="3175">
            <a:solidFill>
              <a:srgbClr val="696D76"/>
            </a:solidFill>
          </a:ln>
        </xdr:spPr>
      </xdr:sp>
      <xdr:sp macro="" textlink="">
        <xdr:nvSpPr>
          <xdr:cNvPr id="103" name="Shape 103">
            <a:extLst>
              <a:ext uri="{FF2B5EF4-FFF2-40B4-BE49-F238E27FC236}">
                <a16:creationId xmlns:a16="http://schemas.microsoft.com/office/drawing/2014/main" id="{00000000-0008-0000-0000-000067000000}"/>
              </a:ext>
            </a:extLst>
          </xdr:cNvPr>
          <xdr:cNvSpPr/>
        </xdr:nvSpPr>
        <xdr:spPr>
          <a:xfrm>
            <a:off x="0" y="4571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3175">
            <a:solidFill>
              <a:srgbClr val="696D76"/>
            </a:solidFill>
          </a:ln>
        </xdr:spPr>
      </xdr:sp>
      <xdr:sp macro="" textlink="">
        <xdr:nvSpPr>
          <xdr:cNvPr id="104" name="Shape 104">
            <a:extLst>
              <a:ext uri="{FF2B5EF4-FFF2-40B4-BE49-F238E27FC236}">
                <a16:creationId xmlns:a16="http://schemas.microsoft.com/office/drawing/2014/main" id="{00000000-0008-0000-0000-000068000000}"/>
              </a:ext>
            </a:extLst>
          </xdr:cNvPr>
          <xdr:cNvSpPr/>
        </xdr:nvSpPr>
        <xdr:spPr>
          <a:xfrm>
            <a:off x="18288" y="4571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3175">
            <a:solidFill>
              <a:srgbClr val="696D76"/>
            </a:solidFill>
          </a:ln>
        </xdr:spPr>
      </xdr:sp>
      <xdr:sp macro="" textlink="">
        <xdr:nvSpPr>
          <xdr:cNvPr id="105" name="Shape 105">
            <a:extLst>
              <a:ext uri="{FF2B5EF4-FFF2-40B4-BE49-F238E27FC236}">
                <a16:creationId xmlns:a16="http://schemas.microsoft.com/office/drawing/2014/main" id="{00000000-0008-0000-0000-000069000000}"/>
              </a:ext>
            </a:extLst>
          </xdr:cNvPr>
          <xdr:cNvSpPr/>
        </xdr:nvSpPr>
        <xdr:spPr>
          <a:xfrm>
            <a:off x="36576" y="4571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3175">
            <a:solidFill>
              <a:srgbClr val="696D76"/>
            </a:solidFill>
          </a:ln>
        </xdr:spPr>
      </xdr:sp>
    </xdr:grpSp>
    <xdr:clientData/>
  </xdr:oneCellAnchor>
  <xdr:oneCellAnchor>
    <xdr:from>
      <xdr:col>1</xdr:col>
      <xdr:colOff>293622</xdr:colOff>
      <xdr:row>1</xdr:row>
      <xdr:rowOff>0</xdr:rowOff>
    </xdr:from>
    <xdr:ext cx="27940" cy="6350"/>
    <xdr:grpSp>
      <xdr:nvGrpSpPr>
        <xdr:cNvPr id="106" name="Group 106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GrpSpPr/>
      </xdr:nvGrpSpPr>
      <xdr:grpSpPr>
        <a:xfrm>
          <a:off x="684147" y="381000"/>
          <a:ext cx="27940" cy="6350"/>
          <a:chOff x="0" y="0"/>
          <a:chExt cx="27940" cy="6350"/>
        </a:xfrm>
      </xdr:grpSpPr>
      <xdr:sp macro="" textlink="">
        <xdr:nvSpPr>
          <xdr:cNvPr id="107" name="Shape 107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SpPr/>
        </xdr:nvSpPr>
        <xdr:spPr>
          <a:xfrm>
            <a:off x="0" y="1523"/>
            <a:ext cx="27940" cy="0"/>
          </a:xfrm>
          <a:custGeom>
            <a:avLst/>
            <a:gdLst/>
            <a:ahLst/>
            <a:cxnLst/>
            <a:rect l="0" t="0" r="0" b="0"/>
            <a:pathLst>
              <a:path w="27940">
                <a:moveTo>
                  <a:pt x="0" y="0"/>
                </a:moveTo>
                <a:lnTo>
                  <a:pt x="6095" y="0"/>
                </a:lnTo>
              </a:path>
              <a:path w="27940">
                <a:moveTo>
                  <a:pt x="18287" y="0"/>
                </a:moveTo>
                <a:lnTo>
                  <a:pt x="27432" y="0"/>
                </a:lnTo>
              </a:path>
            </a:pathLst>
          </a:custGeom>
          <a:ln w="3175">
            <a:solidFill>
              <a:srgbClr val="696D76"/>
            </a:solidFill>
          </a:ln>
        </xdr:spPr>
      </xdr:sp>
      <xdr:sp macro="" textlink="">
        <xdr:nvSpPr>
          <xdr:cNvPr id="108" name="Shape 108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/>
        </xdr:nvSpPr>
        <xdr:spPr>
          <a:xfrm>
            <a:off x="0" y="4571"/>
            <a:ext cx="6350" cy="0"/>
          </a:xfrm>
          <a:custGeom>
            <a:avLst/>
            <a:gdLst/>
            <a:ahLst/>
            <a:cxnLst/>
            <a:rect l="0" t="0" r="0" b="0"/>
            <a:pathLst>
              <a:path w="6350">
                <a:moveTo>
                  <a:pt x="0" y="0"/>
                </a:moveTo>
                <a:lnTo>
                  <a:pt x="6095" y="0"/>
                </a:lnTo>
              </a:path>
            </a:pathLst>
          </a:custGeom>
          <a:ln w="3175">
            <a:solidFill>
              <a:srgbClr val="696D76"/>
            </a:solidFill>
          </a:ln>
        </xdr:spPr>
      </xdr:sp>
      <xdr:sp macro="" textlink="">
        <xdr:nvSpPr>
          <xdr:cNvPr id="109" name="Shape 109">
            <a:extLst>
              <a:ext uri="{FF2B5EF4-FFF2-40B4-BE49-F238E27FC236}">
                <a16:creationId xmlns:a16="http://schemas.microsoft.com/office/drawing/2014/main" id="{00000000-0008-0000-0000-00006D000000}"/>
              </a:ext>
            </a:extLst>
          </xdr:cNvPr>
          <xdr:cNvSpPr/>
        </xdr:nvSpPr>
        <xdr:spPr>
          <a:xfrm>
            <a:off x="18288" y="4571"/>
            <a:ext cx="9525" cy="0"/>
          </a:xfrm>
          <a:custGeom>
            <a:avLst/>
            <a:gdLst/>
            <a:ahLst/>
            <a:cxnLst/>
            <a:rect l="0" t="0" r="0" b="0"/>
            <a:pathLst>
              <a:path w="9525">
                <a:moveTo>
                  <a:pt x="0" y="0"/>
                </a:moveTo>
                <a:lnTo>
                  <a:pt x="9144" y="0"/>
                </a:lnTo>
              </a:path>
            </a:pathLst>
          </a:custGeom>
          <a:ln w="3175">
            <a:solidFill>
              <a:srgbClr val="696D76"/>
            </a:solidFill>
          </a:ln>
        </xdr:spPr>
      </xdr:sp>
    </xdr:grpSp>
    <xdr:clientData/>
  </xdr:oneCellAnchor>
  <xdr:oneCellAnchor>
    <xdr:from>
      <xdr:col>2</xdr:col>
      <xdr:colOff>3223474</xdr:colOff>
      <xdr:row>19</xdr:row>
      <xdr:rowOff>3173</xdr:rowOff>
    </xdr:from>
    <xdr:ext cx="1950720" cy="0"/>
    <xdr:sp macro="" textlink="">
      <xdr:nvSpPr>
        <xdr:cNvPr id="110" name="Shape 11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/>
      </xdr:nvSpPr>
      <xdr:spPr>
        <a:xfrm>
          <a:off x="0" y="0"/>
          <a:ext cx="1950720" cy="0"/>
        </a:xfrm>
        <a:custGeom>
          <a:avLst/>
          <a:gdLst/>
          <a:ahLst/>
          <a:cxnLst/>
          <a:rect l="0" t="0" r="0" b="0"/>
          <a:pathLst>
            <a:path w="1950720">
              <a:moveTo>
                <a:pt x="0" y="0"/>
              </a:moveTo>
              <a:lnTo>
                <a:pt x="1950588" y="0"/>
              </a:lnTo>
            </a:path>
          </a:pathLst>
        </a:custGeom>
        <a:ln w="6347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7"/>
  <sheetViews>
    <sheetView tabSelected="1" workbookViewId="0">
      <selection activeCell="C7" sqref="C7"/>
    </sheetView>
  </sheetViews>
  <sheetFormatPr defaultRowHeight="12.75" x14ac:dyDescent="0.2"/>
  <cols>
    <col min="1" max="1" width="6.83203125" customWidth="1"/>
    <col min="2" max="2" width="14" customWidth="1"/>
    <col min="3" max="3" width="63.33203125" customWidth="1"/>
    <col min="4" max="5" width="7.5" customWidth="1"/>
    <col min="6" max="6" width="14.1640625" customWidth="1"/>
    <col min="7" max="8" width="14" customWidth="1"/>
    <col min="9" max="9" width="14.1640625" customWidth="1"/>
    <col min="10" max="10" width="14" customWidth="1"/>
  </cols>
  <sheetData>
    <row r="1" spans="1:12" ht="30" customHeight="1" x14ac:dyDescent="0.2">
      <c r="A1" s="25" t="s">
        <v>0</v>
      </c>
      <c r="B1" s="26"/>
      <c r="C1" s="26"/>
      <c r="D1" s="26"/>
      <c r="E1" s="26"/>
      <c r="F1" s="26"/>
      <c r="G1" s="26"/>
      <c r="H1" s="26"/>
      <c r="I1" s="26"/>
      <c r="J1" s="27"/>
      <c r="L1">
        <v>27.99</v>
      </c>
    </row>
    <row r="2" spans="1:12" ht="39" x14ac:dyDescent="0.2">
      <c r="A2" s="55" t="s">
        <v>209</v>
      </c>
      <c r="B2" s="28"/>
      <c r="C2" s="28"/>
      <c r="D2" s="28"/>
      <c r="E2" s="28"/>
      <c r="F2" s="28"/>
      <c r="G2" s="1"/>
      <c r="H2" s="2" t="s">
        <v>1</v>
      </c>
      <c r="I2" s="44" t="s">
        <v>207</v>
      </c>
      <c r="J2" s="29"/>
    </row>
    <row r="3" spans="1:12" ht="9.9499999999999993" customHeight="1" x14ac:dyDescent="0.2">
      <c r="A3" s="30" t="s">
        <v>2</v>
      </c>
      <c r="B3" s="33" t="s">
        <v>3</v>
      </c>
      <c r="C3" s="36" t="s">
        <v>4</v>
      </c>
      <c r="D3" s="30" t="s">
        <v>5</v>
      </c>
      <c r="E3" s="39" t="s">
        <v>6</v>
      </c>
      <c r="F3" s="39" t="s">
        <v>7</v>
      </c>
      <c r="G3" s="42" t="s">
        <v>8</v>
      </c>
      <c r="H3" s="43"/>
      <c r="I3" s="42" t="s">
        <v>8</v>
      </c>
      <c r="J3" s="43"/>
    </row>
    <row r="4" spans="1:12" ht="9.9499999999999993" customHeight="1" x14ac:dyDescent="0.2">
      <c r="A4" s="31"/>
      <c r="B4" s="34"/>
      <c r="C4" s="37"/>
      <c r="D4" s="31"/>
      <c r="E4" s="40"/>
      <c r="F4" s="40"/>
      <c r="G4" s="42" t="s">
        <v>9</v>
      </c>
      <c r="H4" s="43"/>
      <c r="I4" s="42" t="s">
        <v>10</v>
      </c>
      <c r="J4" s="43"/>
    </row>
    <row r="5" spans="1:12" ht="9.9499999999999993" customHeight="1" x14ac:dyDescent="0.2">
      <c r="A5" s="32"/>
      <c r="B5" s="35"/>
      <c r="C5" s="38"/>
      <c r="D5" s="32"/>
      <c r="E5" s="41"/>
      <c r="F5" s="41"/>
      <c r="G5" s="4" t="s">
        <v>11</v>
      </c>
      <c r="H5" s="3" t="s">
        <v>12</v>
      </c>
      <c r="I5" s="4" t="s">
        <v>11</v>
      </c>
      <c r="J5" s="3" t="s">
        <v>12</v>
      </c>
    </row>
    <row r="6" spans="1:12" ht="9.9499999999999993" customHeight="1" x14ac:dyDescent="0.2">
      <c r="A6" s="45" t="s">
        <v>13</v>
      </c>
      <c r="B6" s="46"/>
      <c r="C6" s="46"/>
      <c r="D6" s="46"/>
      <c r="E6" s="46"/>
      <c r="F6" s="46"/>
      <c r="G6" s="5"/>
      <c r="H6" s="6">
        <f>H7+H13+H17+H25+H28+H72</f>
        <v>0</v>
      </c>
      <c r="I6" s="47"/>
      <c r="J6" s="48">
        <f>J7+J13+J17+J25+J28+J72</f>
        <v>0</v>
      </c>
    </row>
    <row r="7" spans="1:12" ht="9.9499999999999993" customHeight="1" x14ac:dyDescent="0.2">
      <c r="A7" s="7" t="s">
        <v>14</v>
      </c>
      <c r="B7" s="8"/>
      <c r="C7" s="7" t="s">
        <v>15</v>
      </c>
      <c r="D7" s="8"/>
      <c r="E7" s="8"/>
      <c r="F7" s="8"/>
      <c r="G7" s="8"/>
      <c r="H7" s="9">
        <f>SUM(H8:H12)</f>
        <v>0</v>
      </c>
      <c r="I7" s="8"/>
      <c r="J7" s="9">
        <f>SUM(J8:J12)</f>
        <v>0</v>
      </c>
    </row>
    <row r="8" spans="1:12" ht="19.5" customHeight="1" x14ac:dyDescent="0.2">
      <c r="A8" s="10" t="s">
        <v>16</v>
      </c>
      <c r="B8" s="11">
        <v>98524</v>
      </c>
      <c r="C8" s="12" t="s">
        <v>17</v>
      </c>
      <c r="D8" s="13" t="s">
        <v>18</v>
      </c>
      <c r="E8" s="14" t="s">
        <v>19</v>
      </c>
      <c r="F8" s="15">
        <v>50</v>
      </c>
      <c r="G8" s="16"/>
      <c r="H8" s="16">
        <f>ROUND((F8*G8),2)</f>
        <v>0</v>
      </c>
      <c r="I8" s="16">
        <f>ROUND((G8*$L$1),2)</f>
        <v>0</v>
      </c>
      <c r="J8" s="16">
        <f>ROUND((F8*I8),2)</f>
        <v>0</v>
      </c>
    </row>
    <row r="9" spans="1:12" ht="19.5" customHeight="1" x14ac:dyDescent="0.2">
      <c r="A9" s="10" t="s">
        <v>20</v>
      </c>
      <c r="B9" s="10" t="s">
        <v>21</v>
      </c>
      <c r="C9" s="12" t="s">
        <v>22</v>
      </c>
      <c r="D9" s="13" t="s">
        <v>18</v>
      </c>
      <c r="E9" s="14" t="s">
        <v>19</v>
      </c>
      <c r="F9" s="15">
        <v>50</v>
      </c>
      <c r="G9" s="16"/>
      <c r="H9" s="16">
        <f t="shared" ref="H9:H12" si="0">ROUND((F9*G9),2)</f>
        <v>0</v>
      </c>
      <c r="I9" s="16">
        <f t="shared" ref="I9:I12" si="1">ROUND((G9*$L$1),2)</f>
        <v>0</v>
      </c>
      <c r="J9" s="16">
        <f t="shared" ref="J9:J12" si="2">ROUND((F9*I9),2)</f>
        <v>0</v>
      </c>
    </row>
    <row r="10" spans="1:12" ht="56.85" customHeight="1" x14ac:dyDescent="0.2">
      <c r="A10" s="10" t="s">
        <v>23</v>
      </c>
      <c r="B10" s="10" t="s">
        <v>24</v>
      </c>
      <c r="C10" s="12" t="s">
        <v>25</v>
      </c>
      <c r="D10" s="13" t="s">
        <v>18</v>
      </c>
      <c r="E10" s="14" t="s">
        <v>19</v>
      </c>
      <c r="F10" s="15">
        <v>4.5</v>
      </c>
      <c r="G10" s="16"/>
      <c r="H10" s="16">
        <f t="shared" si="0"/>
        <v>0</v>
      </c>
      <c r="I10" s="16">
        <f t="shared" si="1"/>
        <v>0</v>
      </c>
      <c r="J10" s="16">
        <f t="shared" si="2"/>
        <v>0</v>
      </c>
    </row>
    <row r="11" spans="1:12" ht="19.5" customHeight="1" x14ac:dyDescent="0.2">
      <c r="A11" s="10" t="s">
        <v>26</v>
      </c>
      <c r="B11" s="10" t="s">
        <v>27</v>
      </c>
      <c r="C11" s="12" t="s">
        <v>28</v>
      </c>
      <c r="D11" s="13" t="s">
        <v>18</v>
      </c>
      <c r="E11" s="14" t="s">
        <v>19</v>
      </c>
      <c r="F11" s="15">
        <v>75</v>
      </c>
      <c r="G11" s="16"/>
      <c r="H11" s="16">
        <f t="shared" si="0"/>
        <v>0</v>
      </c>
      <c r="I11" s="16">
        <f t="shared" si="1"/>
        <v>0</v>
      </c>
      <c r="J11" s="16">
        <f t="shared" si="2"/>
        <v>0</v>
      </c>
    </row>
    <row r="12" spans="1:12" ht="9.9499999999999993" customHeight="1" x14ac:dyDescent="0.2">
      <c r="A12" s="10" t="s">
        <v>29</v>
      </c>
      <c r="B12" s="10" t="s">
        <v>30</v>
      </c>
      <c r="C12" s="10" t="s">
        <v>31</v>
      </c>
      <c r="D12" s="18" t="s">
        <v>32</v>
      </c>
      <c r="E12" s="14" t="s">
        <v>19</v>
      </c>
      <c r="F12" s="15">
        <v>41.667000000000002</v>
      </c>
      <c r="G12" s="16"/>
      <c r="H12" s="16">
        <f t="shared" si="0"/>
        <v>0</v>
      </c>
      <c r="I12" s="16">
        <f t="shared" si="1"/>
        <v>0</v>
      </c>
      <c r="J12" s="16">
        <f t="shared" si="2"/>
        <v>0</v>
      </c>
    </row>
    <row r="13" spans="1:12" ht="9.9499999999999993" customHeight="1" x14ac:dyDescent="0.2">
      <c r="A13" s="7" t="s">
        <v>33</v>
      </c>
      <c r="B13" s="8"/>
      <c r="C13" s="7" t="s">
        <v>34</v>
      </c>
      <c r="D13" s="8"/>
      <c r="E13" s="8"/>
      <c r="F13" s="8"/>
      <c r="G13" s="8"/>
      <c r="H13" s="9">
        <f>SUM(H14:H16)</f>
        <v>0</v>
      </c>
      <c r="I13" s="8"/>
      <c r="J13" s="9">
        <f>SUM(J14:J16)</f>
        <v>0</v>
      </c>
    </row>
    <row r="14" spans="1:12" ht="19.5" customHeight="1" x14ac:dyDescent="0.2">
      <c r="A14" s="10" t="s">
        <v>35</v>
      </c>
      <c r="B14" s="11">
        <v>90779</v>
      </c>
      <c r="C14" s="12" t="s">
        <v>36</v>
      </c>
      <c r="D14" s="18" t="s">
        <v>37</v>
      </c>
      <c r="E14" s="14" t="s">
        <v>19</v>
      </c>
      <c r="F14" s="15">
        <v>240</v>
      </c>
      <c r="G14" s="16"/>
      <c r="H14" s="16">
        <f t="shared" ref="H14:H16" si="3">ROUND((F14*G14),2)</f>
        <v>0</v>
      </c>
      <c r="I14" s="16">
        <f t="shared" ref="I14:I16" si="4">ROUND((G14*$L$1),2)</f>
        <v>0</v>
      </c>
      <c r="J14" s="16">
        <f t="shared" ref="J14:J16" si="5">ROUND((F14*I14),2)</f>
        <v>0</v>
      </c>
    </row>
    <row r="15" spans="1:12" ht="9.9499999999999993" customHeight="1" x14ac:dyDescent="0.2">
      <c r="A15" s="10" t="s">
        <v>38</v>
      </c>
      <c r="B15" s="11">
        <v>90776</v>
      </c>
      <c r="C15" s="10" t="s">
        <v>39</v>
      </c>
      <c r="D15" s="18" t="s">
        <v>37</v>
      </c>
      <c r="E15" s="14" t="s">
        <v>19</v>
      </c>
      <c r="F15" s="15">
        <v>720</v>
      </c>
      <c r="G15" s="16"/>
      <c r="H15" s="16">
        <f t="shared" si="3"/>
        <v>0</v>
      </c>
      <c r="I15" s="16">
        <f t="shared" si="4"/>
        <v>0</v>
      </c>
      <c r="J15" s="16">
        <f t="shared" si="5"/>
        <v>0</v>
      </c>
    </row>
    <row r="16" spans="1:12" ht="9.9499999999999993" customHeight="1" x14ac:dyDescent="0.2">
      <c r="A16" s="10" t="s">
        <v>40</v>
      </c>
      <c r="B16" s="11">
        <v>88326</v>
      </c>
      <c r="C16" s="10" t="s">
        <v>41</v>
      </c>
      <c r="D16" s="18" t="s">
        <v>37</v>
      </c>
      <c r="E16" s="14" t="s">
        <v>19</v>
      </c>
      <c r="F16" s="15">
        <v>960</v>
      </c>
      <c r="G16" s="16"/>
      <c r="H16" s="16">
        <f t="shared" si="3"/>
        <v>0</v>
      </c>
      <c r="I16" s="16">
        <f t="shared" si="4"/>
        <v>0</v>
      </c>
      <c r="J16" s="16">
        <f t="shared" si="5"/>
        <v>0</v>
      </c>
    </row>
    <row r="17" spans="1:10" ht="9.9499999999999993" customHeight="1" x14ac:dyDescent="0.2">
      <c r="A17" s="7" t="s">
        <v>42</v>
      </c>
      <c r="B17" s="8"/>
      <c r="C17" s="7" t="s">
        <v>43</v>
      </c>
      <c r="D17" s="8"/>
      <c r="E17" s="8"/>
      <c r="F17" s="8"/>
      <c r="G17" s="8"/>
      <c r="H17" s="9">
        <f>SUM(H18:H24)</f>
        <v>0</v>
      </c>
      <c r="I17" s="8"/>
      <c r="J17" s="9">
        <f>SUM(J18:J24)</f>
        <v>0</v>
      </c>
    </row>
    <row r="18" spans="1:10" ht="9.9499999999999993" customHeight="1" x14ac:dyDescent="0.2">
      <c r="A18" s="10" t="s">
        <v>44</v>
      </c>
      <c r="B18" s="10" t="s">
        <v>45</v>
      </c>
      <c r="C18" s="10" t="s">
        <v>46</v>
      </c>
      <c r="D18" s="18" t="s">
        <v>47</v>
      </c>
      <c r="E18" s="14" t="s">
        <v>19</v>
      </c>
      <c r="F18" s="15">
        <v>1</v>
      </c>
      <c r="G18" s="17"/>
      <c r="H18" s="16">
        <f t="shared" ref="H18:H24" si="6">ROUND((F18*G18),2)</f>
        <v>0</v>
      </c>
      <c r="I18" s="16">
        <f t="shared" ref="I18:I24" si="7">ROUND((G18*$L$1),2)</f>
        <v>0</v>
      </c>
      <c r="J18" s="16">
        <f t="shared" ref="J18:J24" si="8">ROUND((F18*I18),2)</f>
        <v>0</v>
      </c>
    </row>
    <row r="19" spans="1:10" ht="61.5" customHeight="1" x14ac:dyDescent="0.2">
      <c r="A19" s="10" t="s">
        <v>48</v>
      </c>
      <c r="B19" s="10" t="s">
        <v>49</v>
      </c>
      <c r="C19" s="12" t="s">
        <v>50</v>
      </c>
      <c r="D19" s="13" t="s">
        <v>51</v>
      </c>
      <c r="E19" s="14" t="s">
        <v>19</v>
      </c>
      <c r="F19" s="15">
        <v>1</v>
      </c>
      <c r="G19" s="17"/>
      <c r="H19" s="16">
        <f t="shared" si="6"/>
        <v>0</v>
      </c>
      <c r="I19" s="16">
        <f t="shared" si="7"/>
        <v>0</v>
      </c>
      <c r="J19" s="16">
        <f t="shared" si="8"/>
        <v>0</v>
      </c>
    </row>
    <row r="20" spans="1:10" ht="0.95" customHeight="1" x14ac:dyDescent="0.2">
      <c r="H20" s="16">
        <f t="shared" si="6"/>
        <v>0</v>
      </c>
      <c r="I20" s="16">
        <f t="shared" si="7"/>
        <v>0</v>
      </c>
      <c r="J20" s="16">
        <f t="shared" si="8"/>
        <v>0</v>
      </c>
    </row>
    <row r="21" spans="1:10" ht="78" x14ac:dyDescent="0.2">
      <c r="A21" s="10" t="s">
        <v>52</v>
      </c>
      <c r="B21" s="10" t="s">
        <v>53</v>
      </c>
      <c r="C21" s="12" t="s">
        <v>54</v>
      </c>
      <c r="D21" s="14" t="s">
        <v>55</v>
      </c>
      <c r="E21" s="14" t="s">
        <v>19</v>
      </c>
      <c r="F21" s="15">
        <v>6</v>
      </c>
      <c r="G21" s="16"/>
      <c r="H21" s="16">
        <f t="shared" si="6"/>
        <v>0</v>
      </c>
      <c r="I21" s="16">
        <f t="shared" si="7"/>
        <v>0</v>
      </c>
      <c r="J21" s="16">
        <f t="shared" si="8"/>
        <v>0</v>
      </c>
    </row>
    <row r="22" spans="1:10" ht="19.5" x14ac:dyDescent="0.2">
      <c r="A22" s="10" t="s">
        <v>56</v>
      </c>
      <c r="B22" s="10" t="s">
        <v>57</v>
      </c>
      <c r="C22" s="12" t="s">
        <v>58</v>
      </c>
      <c r="D22" s="14" t="s">
        <v>51</v>
      </c>
      <c r="E22" s="14" t="s">
        <v>19</v>
      </c>
      <c r="F22" s="15">
        <v>1</v>
      </c>
      <c r="G22" s="16"/>
      <c r="H22" s="16">
        <f t="shared" si="6"/>
        <v>0</v>
      </c>
      <c r="I22" s="16">
        <f t="shared" si="7"/>
        <v>0</v>
      </c>
      <c r="J22" s="16">
        <f t="shared" si="8"/>
        <v>0</v>
      </c>
    </row>
    <row r="23" spans="1:10" ht="29.25" x14ac:dyDescent="0.2">
      <c r="A23" s="10" t="s">
        <v>59</v>
      </c>
      <c r="B23" s="10" t="s">
        <v>60</v>
      </c>
      <c r="C23" s="10" t="s">
        <v>61</v>
      </c>
      <c r="D23" s="14" t="s">
        <v>51</v>
      </c>
      <c r="E23" s="14" t="s">
        <v>19</v>
      </c>
      <c r="F23" s="15">
        <v>1</v>
      </c>
      <c r="G23" s="17"/>
      <c r="H23" s="16">
        <f t="shared" si="6"/>
        <v>0</v>
      </c>
      <c r="I23" s="16">
        <f t="shared" si="7"/>
        <v>0</v>
      </c>
      <c r="J23" s="16">
        <f t="shared" si="8"/>
        <v>0</v>
      </c>
    </row>
    <row r="24" spans="1:10" ht="19.5" x14ac:dyDescent="0.2">
      <c r="A24" s="10" t="s">
        <v>62</v>
      </c>
      <c r="B24" s="11">
        <v>96622</v>
      </c>
      <c r="C24" s="12" t="s">
        <v>63</v>
      </c>
      <c r="D24" s="14" t="s">
        <v>64</v>
      </c>
      <c r="E24" s="14" t="s">
        <v>19</v>
      </c>
      <c r="F24" s="15">
        <v>3</v>
      </c>
      <c r="G24" s="16"/>
      <c r="H24" s="16">
        <f t="shared" si="6"/>
        <v>0</v>
      </c>
      <c r="I24" s="16">
        <f t="shared" si="7"/>
        <v>0</v>
      </c>
      <c r="J24" s="16">
        <f t="shared" si="8"/>
        <v>0</v>
      </c>
    </row>
    <row r="25" spans="1:10" x14ac:dyDescent="0.2">
      <c r="A25" s="19">
        <v>4</v>
      </c>
      <c r="B25" s="8"/>
      <c r="C25" s="7" t="s">
        <v>65</v>
      </c>
      <c r="D25" s="8"/>
      <c r="E25" s="8"/>
      <c r="F25" s="8"/>
      <c r="G25" s="8"/>
      <c r="H25" s="9">
        <f>SUM(H26:H27)</f>
        <v>0</v>
      </c>
      <c r="I25" s="8"/>
      <c r="J25" s="9">
        <f>SUM(J26:J27)</f>
        <v>0</v>
      </c>
    </row>
    <row r="26" spans="1:10" ht="19.5" x14ac:dyDescent="0.2">
      <c r="A26" s="10" t="s">
        <v>66</v>
      </c>
      <c r="B26" s="10" t="s">
        <v>67</v>
      </c>
      <c r="C26" s="10" t="s">
        <v>68</v>
      </c>
      <c r="D26" s="14" t="s">
        <v>69</v>
      </c>
      <c r="E26" s="14" t="s">
        <v>19</v>
      </c>
      <c r="F26" s="15">
        <v>1</v>
      </c>
      <c r="G26" s="17"/>
      <c r="H26" s="16">
        <f t="shared" ref="H26:H27" si="9">ROUND((F26*G26),2)</f>
        <v>0</v>
      </c>
      <c r="I26" s="16">
        <f t="shared" ref="I26:I27" si="10">ROUND((G26*$L$1),2)</f>
        <v>0</v>
      </c>
      <c r="J26" s="16">
        <f t="shared" ref="J26:J27" si="11">ROUND((F26*I26),2)</f>
        <v>0</v>
      </c>
    </row>
    <row r="27" spans="1:10" x14ac:dyDescent="0.2">
      <c r="A27" s="10" t="s">
        <v>70</v>
      </c>
      <c r="B27" s="11">
        <v>98505</v>
      </c>
      <c r="C27" s="10" t="s">
        <v>71</v>
      </c>
      <c r="D27" s="14" t="s">
        <v>18</v>
      </c>
      <c r="E27" s="14" t="s">
        <v>19</v>
      </c>
      <c r="F27" s="15">
        <v>419.12</v>
      </c>
      <c r="G27" s="16"/>
      <c r="H27" s="16">
        <f t="shared" si="9"/>
        <v>0</v>
      </c>
      <c r="I27" s="16">
        <f t="shared" si="10"/>
        <v>0</v>
      </c>
      <c r="J27" s="16">
        <f t="shared" si="11"/>
        <v>0</v>
      </c>
    </row>
    <row r="28" spans="1:10" x14ac:dyDescent="0.2">
      <c r="A28" s="19">
        <v>5</v>
      </c>
      <c r="B28" s="8"/>
      <c r="C28" s="7" t="s">
        <v>72</v>
      </c>
      <c r="D28" s="8"/>
      <c r="E28" s="8"/>
      <c r="F28" s="8"/>
      <c r="G28" s="8"/>
      <c r="H28" s="9">
        <f>H29+H50+H61</f>
        <v>0</v>
      </c>
      <c r="I28" s="8"/>
      <c r="J28" s="9">
        <f>J29+J50+J61</f>
        <v>0</v>
      </c>
    </row>
    <row r="29" spans="1:10" x14ac:dyDescent="0.2">
      <c r="A29" s="20" t="s">
        <v>73</v>
      </c>
      <c r="B29" s="21"/>
      <c r="C29" s="20" t="s">
        <v>74</v>
      </c>
      <c r="D29" s="21"/>
      <c r="E29" s="21"/>
      <c r="F29" s="21"/>
      <c r="G29" s="21"/>
      <c r="H29" s="22">
        <f>SUM(H30:H49)</f>
        <v>0</v>
      </c>
      <c r="I29" s="21"/>
      <c r="J29" s="22">
        <f>SUM(J30:J49)</f>
        <v>0</v>
      </c>
    </row>
    <row r="30" spans="1:10" x14ac:dyDescent="0.2">
      <c r="A30" s="10" t="s">
        <v>75</v>
      </c>
      <c r="B30" s="10" t="s">
        <v>76</v>
      </c>
      <c r="C30" s="10" t="s">
        <v>77</v>
      </c>
      <c r="D30" s="14" t="s">
        <v>32</v>
      </c>
      <c r="E30" s="14" t="s">
        <v>19</v>
      </c>
      <c r="F30" s="15">
        <v>22.81</v>
      </c>
      <c r="G30" s="16"/>
      <c r="H30" s="16">
        <f t="shared" ref="H30:H49" si="12">ROUND((F30*G30),2)</f>
        <v>0</v>
      </c>
      <c r="I30" s="16">
        <f t="shared" ref="I30:I49" si="13">ROUND((G30*$L$1),2)</f>
        <v>0</v>
      </c>
      <c r="J30" s="16">
        <f t="shared" ref="J30:J49" si="14">ROUND((F30*I30),2)</f>
        <v>0</v>
      </c>
    </row>
    <row r="31" spans="1:10" ht="39" x14ac:dyDescent="0.2">
      <c r="A31" s="10" t="s">
        <v>78</v>
      </c>
      <c r="B31" s="11">
        <v>101198</v>
      </c>
      <c r="C31" s="12" t="s">
        <v>79</v>
      </c>
      <c r="D31" s="14" t="s">
        <v>32</v>
      </c>
      <c r="E31" s="14" t="s">
        <v>19</v>
      </c>
      <c r="F31" s="15">
        <v>22.81</v>
      </c>
      <c r="G31" s="16"/>
      <c r="H31" s="16">
        <f t="shared" si="12"/>
        <v>0</v>
      </c>
      <c r="I31" s="16">
        <f t="shared" si="13"/>
        <v>0</v>
      </c>
      <c r="J31" s="16">
        <f t="shared" si="14"/>
        <v>0</v>
      </c>
    </row>
    <row r="32" spans="1:10" ht="19.5" x14ac:dyDescent="0.2">
      <c r="A32" s="10" t="s">
        <v>80</v>
      </c>
      <c r="B32" s="11">
        <v>98524</v>
      </c>
      <c r="C32" s="12" t="s">
        <v>17</v>
      </c>
      <c r="D32" s="14" t="s">
        <v>18</v>
      </c>
      <c r="E32" s="14" t="s">
        <v>19</v>
      </c>
      <c r="F32" s="15">
        <v>425.84</v>
      </c>
      <c r="G32" s="16"/>
      <c r="H32" s="16">
        <f t="shared" si="12"/>
        <v>0</v>
      </c>
      <c r="I32" s="16">
        <f t="shared" si="13"/>
        <v>0</v>
      </c>
      <c r="J32" s="16">
        <f t="shared" si="14"/>
        <v>0</v>
      </c>
    </row>
    <row r="33" spans="1:10" x14ac:dyDescent="0.2">
      <c r="A33" s="10" t="s">
        <v>81</v>
      </c>
      <c r="B33" s="11">
        <v>98504</v>
      </c>
      <c r="C33" s="10" t="s">
        <v>82</v>
      </c>
      <c r="D33" s="14" t="s">
        <v>18</v>
      </c>
      <c r="E33" s="14" t="s">
        <v>19</v>
      </c>
      <c r="F33" s="15">
        <v>425.84</v>
      </c>
      <c r="G33" s="16"/>
      <c r="H33" s="16">
        <f t="shared" si="12"/>
        <v>0</v>
      </c>
      <c r="I33" s="16">
        <f t="shared" si="13"/>
        <v>0</v>
      </c>
      <c r="J33" s="16">
        <f t="shared" si="14"/>
        <v>0</v>
      </c>
    </row>
    <row r="34" spans="1:10" ht="19.5" x14ac:dyDescent="0.2">
      <c r="A34" s="10" t="s">
        <v>83</v>
      </c>
      <c r="B34" s="11">
        <v>97636</v>
      </c>
      <c r="C34" s="12" t="s">
        <v>84</v>
      </c>
      <c r="D34" s="14" t="s">
        <v>18</v>
      </c>
      <c r="E34" s="14" t="s">
        <v>19</v>
      </c>
      <c r="F34" s="15">
        <v>725.67</v>
      </c>
      <c r="G34" s="16"/>
      <c r="H34" s="16">
        <f t="shared" si="12"/>
        <v>0</v>
      </c>
      <c r="I34" s="16">
        <f t="shared" si="13"/>
        <v>0</v>
      </c>
      <c r="J34" s="16">
        <f t="shared" si="14"/>
        <v>0</v>
      </c>
    </row>
    <row r="35" spans="1:10" ht="48.75" x14ac:dyDescent="0.2">
      <c r="A35" s="10" t="s">
        <v>85</v>
      </c>
      <c r="B35" s="11">
        <v>90087</v>
      </c>
      <c r="C35" s="12" t="s">
        <v>86</v>
      </c>
      <c r="D35" s="14" t="s">
        <v>64</v>
      </c>
      <c r="E35" s="14" t="s">
        <v>19</v>
      </c>
      <c r="F35" s="23">
        <v>6497.66</v>
      </c>
      <c r="G35" s="16"/>
      <c r="H35" s="16">
        <f t="shared" si="12"/>
        <v>0</v>
      </c>
      <c r="I35" s="16">
        <f t="shared" si="13"/>
        <v>0</v>
      </c>
      <c r="J35" s="16">
        <f t="shared" si="14"/>
        <v>0</v>
      </c>
    </row>
    <row r="36" spans="1:10" ht="19.5" x14ac:dyDescent="0.2">
      <c r="A36" s="10" t="s">
        <v>87</v>
      </c>
      <c r="B36" s="10" t="s">
        <v>88</v>
      </c>
      <c r="C36" s="12" t="s">
        <v>89</v>
      </c>
      <c r="D36" s="14" t="s">
        <v>64</v>
      </c>
      <c r="E36" s="14" t="s">
        <v>19</v>
      </c>
      <c r="F36" s="23">
        <v>1258.4390000000001</v>
      </c>
      <c r="G36" s="16"/>
      <c r="H36" s="16">
        <f t="shared" si="12"/>
        <v>0</v>
      </c>
      <c r="I36" s="16">
        <f t="shared" si="13"/>
        <v>0</v>
      </c>
      <c r="J36" s="16">
        <f t="shared" si="14"/>
        <v>0</v>
      </c>
    </row>
    <row r="37" spans="1:10" x14ac:dyDescent="0.2">
      <c r="A37" s="10" t="s">
        <v>90</v>
      </c>
      <c r="B37" s="10" t="s">
        <v>91</v>
      </c>
      <c r="C37" s="10" t="s">
        <v>92</v>
      </c>
      <c r="D37" s="14" t="s">
        <v>64</v>
      </c>
      <c r="E37" s="14" t="s">
        <v>19</v>
      </c>
      <c r="F37" s="23">
        <v>1258.4390000000001</v>
      </c>
      <c r="G37" s="16"/>
      <c r="H37" s="16">
        <f t="shared" si="12"/>
        <v>0</v>
      </c>
      <c r="I37" s="16">
        <f t="shared" si="13"/>
        <v>0</v>
      </c>
      <c r="J37" s="16">
        <f t="shared" si="14"/>
        <v>0</v>
      </c>
    </row>
    <row r="38" spans="1:10" ht="19.5" x14ac:dyDescent="0.2">
      <c r="A38" s="10" t="s">
        <v>93</v>
      </c>
      <c r="B38" s="11">
        <v>95875</v>
      </c>
      <c r="C38" s="12" t="s">
        <v>94</v>
      </c>
      <c r="D38" s="14" t="s">
        <v>95</v>
      </c>
      <c r="E38" s="14" t="s">
        <v>19</v>
      </c>
      <c r="F38" s="23">
        <v>25042.936000000002</v>
      </c>
      <c r="G38" s="16"/>
      <c r="H38" s="16">
        <f t="shared" si="12"/>
        <v>0</v>
      </c>
      <c r="I38" s="16">
        <f t="shared" si="13"/>
        <v>0</v>
      </c>
      <c r="J38" s="16">
        <f t="shared" si="14"/>
        <v>0</v>
      </c>
    </row>
    <row r="39" spans="1:10" ht="19.5" x14ac:dyDescent="0.2">
      <c r="A39" s="24">
        <v>40299</v>
      </c>
      <c r="B39" s="10" t="s">
        <v>96</v>
      </c>
      <c r="C39" s="12" t="s">
        <v>97</v>
      </c>
      <c r="D39" s="14" t="s">
        <v>18</v>
      </c>
      <c r="E39" s="14" t="s">
        <v>19</v>
      </c>
      <c r="F39" s="15">
        <v>380</v>
      </c>
      <c r="G39" s="16"/>
      <c r="H39" s="16">
        <f t="shared" si="12"/>
        <v>0</v>
      </c>
      <c r="I39" s="16">
        <f t="shared" si="13"/>
        <v>0</v>
      </c>
      <c r="J39" s="16">
        <f t="shared" si="14"/>
        <v>0</v>
      </c>
    </row>
    <row r="40" spans="1:10" ht="19.5" x14ac:dyDescent="0.2">
      <c r="A40" s="24">
        <v>40664</v>
      </c>
      <c r="B40" s="11">
        <v>101617</v>
      </c>
      <c r="C40" s="10" t="s">
        <v>98</v>
      </c>
      <c r="D40" s="13" t="s">
        <v>18</v>
      </c>
      <c r="E40" s="14" t="s">
        <v>19</v>
      </c>
      <c r="F40" s="23">
        <v>1709.91</v>
      </c>
      <c r="G40" s="16"/>
      <c r="H40" s="16">
        <f t="shared" si="12"/>
        <v>0</v>
      </c>
      <c r="I40" s="16">
        <f t="shared" si="13"/>
        <v>0</v>
      </c>
      <c r="J40" s="16">
        <f t="shared" si="14"/>
        <v>0</v>
      </c>
    </row>
    <row r="41" spans="1:10" ht="39" x14ac:dyDescent="0.2">
      <c r="A41" s="24">
        <v>41030</v>
      </c>
      <c r="B41" s="10" t="s">
        <v>99</v>
      </c>
      <c r="C41" s="12" t="s">
        <v>100</v>
      </c>
      <c r="D41" s="18" t="s">
        <v>32</v>
      </c>
      <c r="E41" s="14" t="s">
        <v>19</v>
      </c>
      <c r="F41" s="15">
        <v>91</v>
      </c>
      <c r="G41" s="16"/>
      <c r="H41" s="16">
        <f t="shared" si="12"/>
        <v>0</v>
      </c>
      <c r="I41" s="16">
        <f t="shared" si="13"/>
        <v>0</v>
      </c>
      <c r="J41" s="16">
        <f t="shared" si="14"/>
        <v>0</v>
      </c>
    </row>
    <row r="42" spans="1:10" ht="39" x14ac:dyDescent="0.2">
      <c r="A42" s="24">
        <v>41395</v>
      </c>
      <c r="B42" s="10" t="s">
        <v>101</v>
      </c>
      <c r="C42" s="12" t="s">
        <v>102</v>
      </c>
      <c r="D42" s="18" t="s">
        <v>32</v>
      </c>
      <c r="E42" s="14" t="s">
        <v>19</v>
      </c>
      <c r="F42" s="15">
        <v>104</v>
      </c>
      <c r="G42" s="16"/>
      <c r="H42" s="16">
        <f t="shared" si="12"/>
        <v>0</v>
      </c>
      <c r="I42" s="16">
        <f t="shared" si="13"/>
        <v>0</v>
      </c>
      <c r="J42" s="16">
        <f t="shared" si="14"/>
        <v>0</v>
      </c>
    </row>
    <row r="43" spans="1:10" ht="39" x14ac:dyDescent="0.2">
      <c r="A43" s="24">
        <v>41760</v>
      </c>
      <c r="B43" s="10" t="s">
        <v>103</v>
      </c>
      <c r="C43" s="12" t="s">
        <v>104</v>
      </c>
      <c r="D43" s="18" t="s">
        <v>32</v>
      </c>
      <c r="E43" s="14" t="s">
        <v>19</v>
      </c>
      <c r="F43" s="15">
        <v>43</v>
      </c>
      <c r="G43" s="16"/>
      <c r="H43" s="16">
        <f t="shared" si="12"/>
        <v>0</v>
      </c>
      <c r="I43" s="16">
        <f t="shared" si="13"/>
        <v>0</v>
      </c>
      <c r="J43" s="16">
        <f t="shared" si="14"/>
        <v>0</v>
      </c>
    </row>
    <row r="44" spans="1:10" ht="39" x14ac:dyDescent="0.2">
      <c r="A44" s="24">
        <v>42125</v>
      </c>
      <c r="B44" s="10" t="s">
        <v>105</v>
      </c>
      <c r="C44" s="12" t="s">
        <v>106</v>
      </c>
      <c r="D44" s="18" t="s">
        <v>32</v>
      </c>
      <c r="E44" s="14" t="s">
        <v>19</v>
      </c>
      <c r="F44" s="15">
        <v>434</v>
      </c>
      <c r="G44" s="16"/>
      <c r="H44" s="16">
        <f t="shared" si="12"/>
        <v>0</v>
      </c>
      <c r="I44" s="16">
        <f t="shared" si="13"/>
        <v>0</v>
      </c>
      <c r="J44" s="16">
        <f t="shared" si="14"/>
        <v>0</v>
      </c>
    </row>
    <row r="45" spans="1:10" ht="39" x14ac:dyDescent="0.2">
      <c r="A45" s="24">
        <v>42491</v>
      </c>
      <c r="B45" s="10" t="s">
        <v>107</v>
      </c>
      <c r="C45" s="12" t="s">
        <v>108</v>
      </c>
      <c r="D45" s="18" t="s">
        <v>32</v>
      </c>
      <c r="E45" s="14" t="s">
        <v>19</v>
      </c>
      <c r="F45" s="15">
        <v>70</v>
      </c>
      <c r="G45" s="17"/>
      <c r="H45" s="16">
        <f t="shared" si="12"/>
        <v>0</v>
      </c>
      <c r="I45" s="16">
        <f t="shared" si="13"/>
        <v>0</v>
      </c>
      <c r="J45" s="16">
        <f t="shared" si="14"/>
        <v>0</v>
      </c>
    </row>
    <row r="46" spans="1:10" ht="48.75" x14ac:dyDescent="0.2">
      <c r="A46" s="24">
        <v>42856</v>
      </c>
      <c r="B46" s="11">
        <v>93364</v>
      </c>
      <c r="C46" s="12" t="s">
        <v>109</v>
      </c>
      <c r="D46" s="13" t="s">
        <v>64</v>
      </c>
      <c r="E46" s="14" t="s">
        <v>19</v>
      </c>
      <c r="F46" s="23">
        <v>5529.63</v>
      </c>
      <c r="G46" s="16"/>
      <c r="H46" s="16">
        <f t="shared" si="12"/>
        <v>0</v>
      </c>
      <c r="I46" s="16">
        <f t="shared" si="13"/>
        <v>0</v>
      </c>
      <c r="J46" s="16">
        <f t="shared" si="14"/>
        <v>0</v>
      </c>
    </row>
    <row r="47" spans="1:10" ht="29.25" x14ac:dyDescent="0.2">
      <c r="A47" s="24">
        <v>43221</v>
      </c>
      <c r="B47" s="11">
        <v>95995</v>
      </c>
      <c r="C47" s="12" t="s">
        <v>110</v>
      </c>
      <c r="D47" s="13" t="s">
        <v>64</v>
      </c>
      <c r="E47" s="14" t="s">
        <v>19</v>
      </c>
      <c r="F47" s="15">
        <v>36.28</v>
      </c>
      <c r="G47" s="17"/>
      <c r="H47" s="16">
        <f t="shared" si="12"/>
        <v>0</v>
      </c>
      <c r="I47" s="16">
        <f t="shared" si="13"/>
        <v>0</v>
      </c>
      <c r="J47" s="16">
        <f t="shared" si="14"/>
        <v>0</v>
      </c>
    </row>
    <row r="48" spans="1:10" x14ac:dyDescent="0.2">
      <c r="A48" s="24">
        <v>43586</v>
      </c>
      <c r="B48" s="11">
        <v>99063</v>
      </c>
      <c r="C48" s="10" t="s">
        <v>111</v>
      </c>
      <c r="D48" s="18" t="s">
        <v>32</v>
      </c>
      <c r="E48" s="14" t="s">
        <v>19</v>
      </c>
      <c r="F48" s="15">
        <v>742</v>
      </c>
      <c r="G48" s="16"/>
      <c r="H48" s="16">
        <f t="shared" si="12"/>
        <v>0</v>
      </c>
      <c r="I48" s="16">
        <f t="shared" si="13"/>
        <v>0</v>
      </c>
      <c r="J48" s="16">
        <f t="shared" si="14"/>
        <v>0</v>
      </c>
    </row>
    <row r="49" spans="1:10" ht="19.5" x14ac:dyDescent="0.2">
      <c r="A49" s="24">
        <v>43952</v>
      </c>
      <c r="B49" s="11">
        <v>96402</v>
      </c>
      <c r="C49" s="12" t="s">
        <v>112</v>
      </c>
      <c r="D49" s="13" t="s">
        <v>18</v>
      </c>
      <c r="E49" s="14" t="s">
        <v>19</v>
      </c>
      <c r="F49" s="15">
        <v>725.6</v>
      </c>
      <c r="G49" s="16"/>
      <c r="H49" s="16">
        <f t="shared" si="12"/>
        <v>0</v>
      </c>
      <c r="I49" s="16">
        <f t="shared" si="13"/>
        <v>0</v>
      </c>
      <c r="J49" s="16">
        <f t="shared" si="14"/>
        <v>0</v>
      </c>
    </row>
    <row r="50" spans="1:10" x14ac:dyDescent="0.2">
      <c r="A50" s="20" t="s">
        <v>113</v>
      </c>
      <c r="B50" s="21"/>
      <c r="C50" s="20" t="s">
        <v>114</v>
      </c>
      <c r="D50" s="21"/>
      <c r="E50" s="21"/>
      <c r="F50" s="21"/>
      <c r="G50" s="21"/>
      <c r="H50" s="22">
        <f>SUM(H51:H60)</f>
        <v>0</v>
      </c>
      <c r="I50" s="21"/>
      <c r="J50" s="22">
        <f>SUM(J51:J60)</f>
        <v>0</v>
      </c>
    </row>
    <row r="51" spans="1:10" ht="19.5" x14ac:dyDescent="0.2">
      <c r="A51" s="10" t="s">
        <v>115</v>
      </c>
      <c r="B51" s="10" t="s">
        <v>116</v>
      </c>
      <c r="C51" s="12" t="s">
        <v>117</v>
      </c>
      <c r="D51" s="13" t="s">
        <v>18</v>
      </c>
      <c r="E51" s="14" t="s">
        <v>19</v>
      </c>
      <c r="F51" s="15">
        <v>80.489999999999995</v>
      </c>
      <c r="G51" s="16"/>
      <c r="H51" s="16">
        <f t="shared" ref="H51:H71" si="15">ROUND((F51*G51),2)</f>
        <v>0</v>
      </c>
      <c r="I51" s="16">
        <f t="shared" ref="I51:I60" si="16">ROUND((G51*$L$1),2)</f>
        <v>0</v>
      </c>
      <c r="J51" s="16">
        <f t="shared" ref="J51:J60" si="17">ROUND((F51*I51),2)</f>
        <v>0</v>
      </c>
    </row>
    <row r="52" spans="1:10" ht="29.25" x14ac:dyDescent="0.2">
      <c r="A52" s="10" t="s">
        <v>118</v>
      </c>
      <c r="B52" s="10" t="s">
        <v>119</v>
      </c>
      <c r="C52" s="12" t="s">
        <v>120</v>
      </c>
      <c r="D52" s="13" t="s">
        <v>64</v>
      </c>
      <c r="E52" s="14" t="s">
        <v>19</v>
      </c>
      <c r="F52" s="15">
        <v>9.4700000000000006</v>
      </c>
      <c r="G52" s="16"/>
      <c r="H52" s="16">
        <f t="shared" si="15"/>
        <v>0</v>
      </c>
      <c r="I52" s="16">
        <f t="shared" si="16"/>
        <v>0</v>
      </c>
      <c r="J52" s="16">
        <f t="shared" si="17"/>
        <v>0</v>
      </c>
    </row>
    <row r="53" spans="1:10" ht="19.5" x14ac:dyDescent="0.2">
      <c r="A53" s="10" t="s">
        <v>121</v>
      </c>
      <c r="B53" s="11">
        <v>92801</v>
      </c>
      <c r="C53" s="12" t="s">
        <v>122</v>
      </c>
      <c r="D53" s="13" t="s">
        <v>123</v>
      </c>
      <c r="E53" s="14" t="s">
        <v>19</v>
      </c>
      <c r="F53" s="15">
        <v>286.60000000000002</v>
      </c>
      <c r="G53" s="16"/>
      <c r="H53" s="16">
        <f t="shared" si="15"/>
        <v>0</v>
      </c>
      <c r="I53" s="16">
        <f t="shared" si="16"/>
        <v>0</v>
      </c>
      <c r="J53" s="16">
        <f t="shared" si="17"/>
        <v>0</v>
      </c>
    </row>
    <row r="54" spans="1:10" ht="19.5" x14ac:dyDescent="0.2">
      <c r="A54" s="10" t="s">
        <v>124</v>
      </c>
      <c r="B54" s="11">
        <v>92802</v>
      </c>
      <c r="C54" s="12" t="s">
        <v>125</v>
      </c>
      <c r="D54" s="13" t="s">
        <v>123</v>
      </c>
      <c r="E54" s="14" t="s">
        <v>19</v>
      </c>
      <c r="F54" s="15">
        <v>342.8</v>
      </c>
      <c r="G54" s="16"/>
      <c r="H54" s="16">
        <f t="shared" si="15"/>
        <v>0</v>
      </c>
      <c r="I54" s="16">
        <f t="shared" si="16"/>
        <v>0</v>
      </c>
      <c r="J54" s="16">
        <f t="shared" si="17"/>
        <v>0</v>
      </c>
    </row>
    <row r="55" spans="1:10" ht="19.5" x14ac:dyDescent="0.2">
      <c r="A55" s="10" t="s">
        <v>126</v>
      </c>
      <c r="B55" s="11">
        <v>92803</v>
      </c>
      <c r="C55" s="12" t="s">
        <v>127</v>
      </c>
      <c r="D55" s="13" t="s">
        <v>123</v>
      </c>
      <c r="E55" s="14" t="s">
        <v>19</v>
      </c>
      <c r="F55" s="15">
        <v>507.5</v>
      </c>
      <c r="G55" s="16"/>
      <c r="H55" s="16">
        <f t="shared" si="15"/>
        <v>0</v>
      </c>
      <c r="I55" s="16">
        <f t="shared" si="16"/>
        <v>0</v>
      </c>
      <c r="J55" s="16">
        <f t="shared" si="17"/>
        <v>0</v>
      </c>
    </row>
    <row r="56" spans="1:10" ht="19.5" x14ac:dyDescent="0.2">
      <c r="A56" s="10" t="s">
        <v>128</v>
      </c>
      <c r="B56" s="11">
        <v>92804</v>
      </c>
      <c r="C56" s="12" t="s">
        <v>129</v>
      </c>
      <c r="D56" s="13" t="s">
        <v>123</v>
      </c>
      <c r="E56" s="14" t="s">
        <v>19</v>
      </c>
      <c r="F56" s="15">
        <v>180.7</v>
      </c>
      <c r="G56" s="16"/>
      <c r="H56" s="16">
        <f t="shared" si="15"/>
        <v>0</v>
      </c>
      <c r="I56" s="16">
        <f t="shared" si="16"/>
        <v>0</v>
      </c>
      <c r="J56" s="16">
        <f t="shared" si="17"/>
        <v>0</v>
      </c>
    </row>
    <row r="57" spans="1:10" ht="19.5" x14ac:dyDescent="0.2">
      <c r="A57" s="10" t="s">
        <v>130</v>
      </c>
      <c r="B57" s="11">
        <v>92805</v>
      </c>
      <c r="C57" s="12" t="s">
        <v>131</v>
      </c>
      <c r="D57" s="13" t="s">
        <v>123</v>
      </c>
      <c r="E57" s="14" t="s">
        <v>19</v>
      </c>
      <c r="F57" s="15">
        <v>151.80000000000001</v>
      </c>
      <c r="G57" s="16"/>
      <c r="H57" s="16">
        <f t="shared" si="15"/>
        <v>0</v>
      </c>
      <c r="I57" s="16">
        <f t="shared" si="16"/>
        <v>0</v>
      </c>
      <c r="J57" s="16">
        <f t="shared" si="17"/>
        <v>0</v>
      </c>
    </row>
    <row r="58" spans="1:10" ht="19.5" x14ac:dyDescent="0.2">
      <c r="A58" s="10" t="s">
        <v>132</v>
      </c>
      <c r="B58" s="11">
        <v>92800</v>
      </c>
      <c r="C58" s="12" t="s">
        <v>133</v>
      </c>
      <c r="D58" s="13" t="s">
        <v>123</v>
      </c>
      <c r="E58" s="14" t="s">
        <v>19</v>
      </c>
      <c r="F58" s="15">
        <v>34.9</v>
      </c>
      <c r="G58" s="16"/>
      <c r="H58" s="16">
        <f t="shared" si="15"/>
        <v>0</v>
      </c>
      <c r="I58" s="16">
        <f t="shared" si="16"/>
        <v>0</v>
      </c>
      <c r="J58" s="16">
        <f t="shared" si="17"/>
        <v>0</v>
      </c>
    </row>
    <row r="59" spans="1:10" ht="29.25" x14ac:dyDescent="0.2">
      <c r="A59" s="10" t="s">
        <v>134</v>
      </c>
      <c r="B59" s="10" t="s">
        <v>135</v>
      </c>
      <c r="C59" s="12" t="s">
        <v>136</v>
      </c>
      <c r="D59" s="13" t="s">
        <v>51</v>
      </c>
      <c r="E59" s="14" t="s">
        <v>19</v>
      </c>
      <c r="F59" s="15">
        <v>1</v>
      </c>
      <c r="G59" s="16"/>
      <c r="H59" s="16">
        <f t="shared" si="15"/>
        <v>0</v>
      </c>
      <c r="I59" s="16">
        <f t="shared" si="16"/>
        <v>0</v>
      </c>
      <c r="J59" s="16">
        <f t="shared" si="17"/>
        <v>0</v>
      </c>
    </row>
    <row r="60" spans="1:10" x14ac:dyDescent="0.2">
      <c r="A60" s="24">
        <v>40300</v>
      </c>
      <c r="B60" s="10" t="s">
        <v>137</v>
      </c>
      <c r="C60" s="10" t="s">
        <v>138</v>
      </c>
      <c r="D60" s="18" t="s">
        <v>32</v>
      </c>
      <c r="E60" s="14" t="s">
        <v>19</v>
      </c>
      <c r="F60" s="15">
        <v>3.8</v>
      </c>
      <c r="G60" s="16"/>
      <c r="H60" s="16">
        <f t="shared" si="15"/>
        <v>0</v>
      </c>
      <c r="I60" s="16">
        <f t="shared" si="16"/>
        <v>0</v>
      </c>
      <c r="J60" s="16">
        <f t="shared" si="17"/>
        <v>0</v>
      </c>
    </row>
    <row r="61" spans="1:10" x14ac:dyDescent="0.2">
      <c r="A61" s="20" t="s">
        <v>139</v>
      </c>
      <c r="B61" s="21"/>
      <c r="C61" s="20" t="s">
        <v>140</v>
      </c>
      <c r="D61" s="21"/>
      <c r="E61" s="21"/>
      <c r="F61" s="21"/>
      <c r="G61" s="21"/>
      <c r="H61" s="22">
        <f>SUM(H62:H71)</f>
        <v>0</v>
      </c>
      <c r="I61" s="21"/>
      <c r="J61" s="22">
        <f>SUM(J62:J71)</f>
        <v>0</v>
      </c>
    </row>
    <row r="62" spans="1:10" ht="19.5" x14ac:dyDescent="0.2">
      <c r="A62" s="10" t="s">
        <v>141</v>
      </c>
      <c r="B62" s="10" t="s">
        <v>116</v>
      </c>
      <c r="C62" s="12" t="s">
        <v>117</v>
      </c>
      <c r="D62" s="13" t="s">
        <v>18</v>
      </c>
      <c r="E62" s="14" t="s">
        <v>19</v>
      </c>
      <c r="F62" s="23">
        <v>1140.32</v>
      </c>
      <c r="G62" s="16"/>
      <c r="H62" s="16">
        <f t="shared" si="15"/>
        <v>0</v>
      </c>
      <c r="I62" s="16">
        <f t="shared" ref="I62:I71" si="18">ROUND((G62*$L$1),2)</f>
        <v>0</v>
      </c>
      <c r="J62" s="16">
        <f t="shared" ref="J62:J71" si="19">ROUND((F62*I62),2)</f>
        <v>0</v>
      </c>
    </row>
    <row r="63" spans="1:10" ht="29.25" x14ac:dyDescent="0.2">
      <c r="A63" s="10" t="s">
        <v>142</v>
      </c>
      <c r="B63" s="10" t="s">
        <v>143</v>
      </c>
      <c r="C63" s="12" t="s">
        <v>144</v>
      </c>
      <c r="D63" s="13" t="s">
        <v>64</v>
      </c>
      <c r="E63" s="14" t="s">
        <v>19</v>
      </c>
      <c r="F63" s="15">
        <v>108.16</v>
      </c>
      <c r="G63" s="16"/>
      <c r="H63" s="16">
        <f t="shared" si="15"/>
        <v>0</v>
      </c>
      <c r="I63" s="16">
        <f t="shared" si="18"/>
        <v>0</v>
      </c>
      <c r="J63" s="16">
        <f t="shared" si="19"/>
        <v>0</v>
      </c>
    </row>
    <row r="64" spans="1:10" ht="19.5" x14ac:dyDescent="0.2">
      <c r="A64" s="10" t="s">
        <v>145</v>
      </c>
      <c r="B64" s="11">
        <v>92801</v>
      </c>
      <c r="C64" s="12" t="s">
        <v>122</v>
      </c>
      <c r="D64" s="13" t="s">
        <v>123</v>
      </c>
      <c r="E64" s="14" t="s">
        <v>19</v>
      </c>
      <c r="F64" s="23">
        <v>4731.2</v>
      </c>
      <c r="G64" s="16"/>
      <c r="H64" s="16">
        <f t="shared" si="15"/>
        <v>0</v>
      </c>
      <c r="I64" s="16">
        <f t="shared" si="18"/>
        <v>0</v>
      </c>
      <c r="J64" s="16">
        <f t="shared" si="19"/>
        <v>0</v>
      </c>
    </row>
    <row r="65" spans="1:10" ht="19.5" x14ac:dyDescent="0.2">
      <c r="A65" s="10" t="s">
        <v>146</v>
      </c>
      <c r="B65" s="11">
        <v>92802</v>
      </c>
      <c r="C65" s="12" t="s">
        <v>125</v>
      </c>
      <c r="D65" s="13" t="s">
        <v>123</v>
      </c>
      <c r="E65" s="14" t="s">
        <v>19</v>
      </c>
      <c r="F65" s="23">
        <v>1715.2</v>
      </c>
      <c r="G65" s="16"/>
      <c r="H65" s="16">
        <f t="shared" si="15"/>
        <v>0</v>
      </c>
      <c r="I65" s="16">
        <f t="shared" si="18"/>
        <v>0</v>
      </c>
      <c r="J65" s="16">
        <f t="shared" si="19"/>
        <v>0</v>
      </c>
    </row>
    <row r="66" spans="1:10" ht="19.5" x14ac:dyDescent="0.2">
      <c r="A66" s="10" t="s">
        <v>147</v>
      </c>
      <c r="B66" s="11">
        <v>92803</v>
      </c>
      <c r="C66" s="12" t="s">
        <v>127</v>
      </c>
      <c r="D66" s="13" t="s">
        <v>123</v>
      </c>
      <c r="E66" s="14" t="s">
        <v>19</v>
      </c>
      <c r="F66" s="23">
        <v>8588.8799999999992</v>
      </c>
      <c r="G66" s="16"/>
      <c r="H66" s="16">
        <f t="shared" si="15"/>
        <v>0</v>
      </c>
      <c r="I66" s="16">
        <f t="shared" si="18"/>
        <v>0</v>
      </c>
      <c r="J66" s="16">
        <f t="shared" si="19"/>
        <v>0</v>
      </c>
    </row>
    <row r="67" spans="1:10" ht="19.5" x14ac:dyDescent="0.2">
      <c r="A67" s="10" t="s">
        <v>148</v>
      </c>
      <c r="B67" s="11">
        <v>92804</v>
      </c>
      <c r="C67" s="12" t="s">
        <v>129</v>
      </c>
      <c r="D67" s="13" t="s">
        <v>123</v>
      </c>
      <c r="E67" s="14" t="s">
        <v>19</v>
      </c>
      <c r="F67" s="23">
        <v>2030.4</v>
      </c>
      <c r="G67" s="16"/>
      <c r="H67" s="16">
        <f t="shared" si="15"/>
        <v>0</v>
      </c>
      <c r="I67" s="16">
        <f t="shared" si="18"/>
        <v>0</v>
      </c>
      <c r="J67" s="16">
        <f t="shared" si="19"/>
        <v>0</v>
      </c>
    </row>
    <row r="68" spans="1:10" ht="19.5" x14ac:dyDescent="0.2">
      <c r="A68" s="10" t="s">
        <v>149</v>
      </c>
      <c r="B68" s="11">
        <v>92805</v>
      </c>
      <c r="C68" s="12" t="s">
        <v>131</v>
      </c>
      <c r="D68" s="13" t="s">
        <v>123</v>
      </c>
      <c r="E68" s="14" t="s">
        <v>19</v>
      </c>
      <c r="F68" s="23">
        <v>1209.5999999999999</v>
      </c>
      <c r="G68" s="16"/>
      <c r="H68" s="16">
        <f t="shared" si="15"/>
        <v>0</v>
      </c>
      <c r="I68" s="16">
        <f t="shared" si="18"/>
        <v>0</v>
      </c>
      <c r="J68" s="16">
        <f t="shared" si="19"/>
        <v>0</v>
      </c>
    </row>
    <row r="69" spans="1:10" ht="19.5" x14ac:dyDescent="0.2">
      <c r="A69" s="10" t="s">
        <v>150</v>
      </c>
      <c r="B69" s="11">
        <v>92800</v>
      </c>
      <c r="C69" s="12" t="s">
        <v>133</v>
      </c>
      <c r="D69" s="13" t="s">
        <v>123</v>
      </c>
      <c r="E69" s="14" t="s">
        <v>19</v>
      </c>
      <c r="F69" s="15">
        <v>416</v>
      </c>
      <c r="G69" s="16"/>
      <c r="H69" s="16">
        <f t="shared" si="15"/>
        <v>0</v>
      </c>
      <c r="I69" s="16">
        <f t="shared" si="18"/>
        <v>0</v>
      </c>
      <c r="J69" s="16">
        <f t="shared" si="19"/>
        <v>0</v>
      </c>
    </row>
    <row r="70" spans="1:10" ht="29.25" x14ac:dyDescent="0.2">
      <c r="A70" s="10" t="s">
        <v>151</v>
      </c>
      <c r="B70" s="10" t="s">
        <v>135</v>
      </c>
      <c r="C70" s="12" t="s">
        <v>152</v>
      </c>
      <c r="D70" s="13" t="s">
        <v>51</v>
      </c>
      <c r="E70" s="14" t="s">
        <v>19</v>
      </c>
      <c r="F70" s="15">
        <v>16</v>
      </c>
      <c r="G70" s="16"/>
      <c r="H70" s="16">
        <f t="shared" si="15"/>
        <v>0</v>
      </c>
      <c r="I70" s="16">
        <f t="shared" si="18"/>
        <v>0</v>
      </c>
      <c r="J70" s="16">
        <f t="shared" si="19"/>
        <v>0</v>
      </c>
    </row>
    <row r="71" spans="1:10" x14ac:dyDescent="0.2">
      <c r="A71" s="24">
        <v>40301</v>
      </c>
      <c r="B71" s="10" t="s">
        <v>137</v>
      </c>
      <c r="C71" s="10" t="s">
        <v>138</v>
      </c>
      <c r="D71" s="18" t="s">
        <v>32</v>
      </c>
      <c r="E71" s="14" t="s">
        <v>19</v>
      </c>
      <c r="F71" s="15">
        <v>60.8</v>
      </c>
      <c r="G71" s="16"/>
      <c r="H71" s="16">
        <f t="shared" si="15"/>
        <v>0</v>
      </c>
      <c r="I71" s="16">
        <f t="shared" si="18"/>
        <v>0</v>
      </c>
      <c r="J71" s="16">
        <f t="shared" si="19"/>
        <v>0</v>
      </c>
    </row>
    <row r="72" spans="1:10" x14ac:dyDescent="0.2">
      <c r="A72" s="19">
        <v>6</v>
      </c>
      <c r="B72" s="8"/>
      <c r="C72" s="7" t="s">
        <v>153</v>
      </c>
      <c r="D72" s="8"/>
      <c r="E72" s="8"/>
      <c r="F72" s="8"/>
      <c r="G72" s="8"/>
      <c r="H72" s="9">
        <f>H73+H101</f>
        <v>0</v>
      </c>
      <c r="I72" s="8"/>
      <c r="J72" s="9">
        <f>J73+J101</f>
        <v>0</v>
      </c>
    </row>
    <row r="73" spans="1:10" x14ac:dyDescent="0.2">
      <c r="A73" s="20" t="s">
        <v>154</v>
      </c>
      <c r="B73" s="21"/>
      <c r="C73" s="20" t="s">
        <v>155</v>
      </c>
      <c r="D73" s="21"/>
      <c r="E73" s="21"/>
      <c r="F73" s="21"/>
      <c r="G73" s="21"/>
      <c r="H73" s="22">
        <f>SUM(H74:H100)</f>
        <v>0</v>
      </c>
      <c r="I73" s="21"/>
      <c r="J73" s="22">
        <f>SUM(J74:J100)</f>
        <v>0</v>
      </c>
    </row>
    <row r="74" spans="1:10" ht="29.25" x14ac:dyDescent="0.2">
      <c r="A74" s="10" t="s">
        <v>156</v>
      </c>
      <c r="B74" s="10" t="s">
        <v>143</v>
      </c>
      <c r="C74" s="12" t="s">
        <v>144</v>
      </c>
      <c r="D74" s="13" t="s">
        <v>64</v>
      </c>
      <c r="E74" s="14" t="s">
        <v>19</v>
      </c>
      <c r="F74" s="15">
        <v>1.66</v>
      </c>
      <c r="G74" s="16"/>
      <c r="H74" s="16">
        <f t="shared" ref="H74:H100" si="20">ROUND((F74*G74),2)</f>
        <v>0</v>
      </c>
      <c r="I74" s="16">
        <f t="shared" ref="I74:I100" si="21">ROUND((G74*$L$1),2)</f>
        <v>0</v>
      </c>
      <c r="J74" s="16">
        <f t="shared" ref="J74:J100" si="22">ROUND((F74*I74),2)</f>
        <v>0</v>
      </c>
    </row>
    <row r="75" spans="1:10" ht="29.25" x14ac:dyDescent="0.2">
      <c r="A75" s="10" t="s">
        <v>157</v>
      </c>
      <c r="B75" s="10" t="s">
        <v>119</v>
      </c>
      <c r="C75" s="12" t="s">
        <v>120</v>
      </c>
      <c r="D75" s="13" t="s">
        <v>64</v>
      </c>
      <c r="E75" s="14" t="s">
        <v>19</v>
      </c>
      <c r="F75" s="15">
        <v>16.21</v>
      </c>
      <c r="G75" s="16"/>
      <c r="H75" s="16">
        <f t="shared" si="20"/>
        <v>0</v>
      </c>
      <c r="I75" s="16">
        <f t="shared" si="21"/>
        <v>0</v>
      </c>
      <c r="J75" s="16">
        <f t="shared" si="22"/>
        <v>0</v>
      </c>
    </row>
    <row r="76" spans="1:10" ht="19.5" x14ac:dyDescent="0.2">
      <c r="A76" s="10" t="s">
        <v>158</v>
      </c>
      <c r="B76" s="10" t="s">
        <v>116</v>
      </c>
      <c r="C76" s="12" t="s">
        <v>117</v>
      </c>
      <c r="D76" s="13" t="s">
        <v>18</v>
      </c>
      <c r="E76" s="14" t="s">
        <v>19</v>
      </c>
      <c r="F76" s="15">
        <v>158.87</v>
      </c>
      <c r="G76" s="16"/>
      <c r="H76" s="16">
        <f t="shared" si="20"/>
        <v>0</v>
      </c>
      <c r="I76" s="16">
        <f t="shared" si="21"/>
        <v>0</v>
      </c>
      <c r="J76" s="16">
        <f t="shared" si="22"/>
        <v>0</v>
      </c>
    </row>
    <row r="77" spans="1:10" ht="19.5" x14ac:dyDescent="0.2">
      <c r="A77" s="10" t="s">
        <v>159</v>
      </c>
      <c r="B77" s="10" t="s">
        <v>160</v>
      </c>
      <c r="C77" s="12" t="s">
        <v>161</v>
      </c>
      <c r="D77" s="13" t="s">
        <v>18</v>
      </c>
      <c r="E77" s="14" t="s">
        <v>19</v>
      </c>
      <c r="F77" s="15">
        <v>56.76</v>
      </c>
      <c r="G77" s="16"/>
      <c r="H77" s="16">
        <f t="shared" si="20"/>
        <v>0</v>
      </c>
      <c r="I77" s="16">
        <f t="shared" si="21"/>
        <v>0</v>
      </c>
      <c r="J77" s="16">
        <f t="shared" si="22"/>
        <v>0</v>
      </c>
    </row>
    <row r="78" spans="1:10" ht="19.5" x14ac:dyDescent="0.2">
      <c r="A78" s="10" t="s">
        <v>162</v>
      </c>
      <c r="B78" s="11">
        <v>65000223</v>
      </c>
      <c r="C78" s="12" t="s">
        <v>163</v>
      </c>
      <c r="D78" s="18" t="s">
        <v>37</v>
      </c>
      <c r="E78" s="14" t="s">
        <v>19</v>
      </c>
      <c r="F78" s="15">
        <v>56</v>
      </c>
      <c r="G78" s="16"/>
      <c r="H78" s="16">
        <f t="shared" si="20"/>
        <v>0</v>
      </c>
      <c r="I78" s="16">
        <f t="shared" si="21"/>
        <v>0</v>
      </c>
      <c r="J78" s="16">
        <f t="shared" si="22"/>
        <v>0</v>
      </c>
    </row>
    <row r="79" spans="1:10" ht="48.75" x14ac:dyDescent="0.2">
      <c r="A79" s="10" t="s">
        <v>164</v>
      </c>
      <c r="B79" s="11">
        <v>93364</v>
      </c>
      <c r="C79" s="12" t="s">
        <v>109</v>
      </c>
      <c r="D79" s="13" t="s">
        <v>64</v>
      </c>
      <c r="E79" s="14" t="s">
        <v>19</v>
      </c>
      <c r="F79" s="15">
        <v>3.27</v>
      </c>
      <c r="G79" s="16"/>
      <c r="H79" s="16">
        <f t="shared" si="20"/>
        <v>0</v>
      </c>
      <c r="I79" s="16">
        <f t="shared" si="21"/>
        <v>0</v>
      </c>
      <c r="J79" s="16">
        <f t="shared" si="22"/>
        <v>0</v>
      </c>
    </row>
    <row r="80" spans="1:10" ht="29.25" x14ac:dyDescent="0.2">
      <c r="A80" s="10" t="s">
        <v>165</v>
      </c>
      <c r="B80" s="11">
        <v>99059</v>
      </c>
      <c r="C80" s="12" t="s">
        <v>166</v>
      </c>
      <c r="D80" s="18" t="s">
        <v>32</v>
      </c>
      <c r="E80" s="14" t="s">
        <v>19</v>
      </c>
      <c r="F80" s="15">
        <v>250</v>
      </c>
      <c r="G80" s="16"/>
      <c r="H80" s="16">
        <f t="shared" si="20"/>
        <v>0</v>
      </c>
      <c r="I80" s="16">
        <f t="shared" si="21"/>
        <v>0</v>
      </c>
      <c r="J80" s="16">
        <f t="shared" si="22"/>
        <v>0</v>
      </c>
    </row>
    <row r="81" spans="1:10" ht="19.5" x14ac:dyDescent="0.2">
      <c r="A81" s="10" t="s">
        <v>167</v>
      </c>
      <c r="B81" s="11">
        <v>92801</v>
      </c>
      <c r="C81" s="12" t="s">
        <v>122</v>
      </c>
      <c r="D81" s="13" t="s">
        <v>123</v>
      </c>
      <c r="E81" s="14" t="s">
        <v>19</v>
      </c>
      <c r="F81" s="15">
        <v>324.60000000000002</v>
      </c>
      <c r="G81" s="16"/>
      <c r="H81" s="16">
        <f t="shared" si="20"/>
        <v>0</v>
      </c>
      <c r="I81" s="16">
        <f t="shared" si="21"/>
        <v>0</v>
      </c>
      <c r="J81" s="16">
        <f t="shared" si="22"/>
        <v>0</v>
      </c>
    </row>
    <row r="82" spans="1:10" ht="19.5" x14ac:dyDescent="0.2">
      <c r="A82" s="10" t="s">
        <v>168</v>
      </c>
      <c r="B82" s="11">
        <v>92802</v>
      </c>
      <c r="C82" s="12" t="s">
        <v>125</v>
      </c>
      <c r="D82" s="13" t="s">
        <v>123</v>
      </c>
      <c r="E82" s="14" t="s">
        <v>19</v>
      </c>
      <c r="F82" s="15">
        <v>851.9</v>
      </c>
      <c r="G82" s="16"/>
      <c r="H82" s="16">
        <f t="shared" si="20"/>
        <v>0</v>
      </c>
      <c r="I82" s="16">
        <f t="shared" si="21"/>
        <v>0</v>
      </c>
      <c r="J82" s="16">
        <f t="shared" si="22"/>
        <v>0</v>
      </c>
    </row>
    <row r="83" spans="1:10" ht="19.5" x14ac:dyDescent="0.2">
      <c r="A83" s="24">
        <v>40330</v>
      </c>
      <c r="B83" s="11">
        <v>92803</v>
      </c>
      <c r="C83" s="12" t="s">
        <v>127</v>
      </c>
      <c r="D83" s="13" t="s">
        <v>123</v>
      </c>
      <c r="E83" s="14" t="s">
        <v>19</v>
      </c>
      <c r="F83" s="15">
        <v>556.20000000000005</v>
      </c>
      <c r="G83" s="16"/>
      <c r="H83" s="16">
        <f t="shared" si="20"/>
        <v>0</v>
      </c>
      <c r="I83" s="16">
        <f t="shared" si="21"/>
        <v>0</v>
      </c>
      <c r="J83" s="16">
        <f t="shared" si="22"/>
        <v>0</v>
      </c>
    </row>
    <row r="84" spans="1:10" ht="19.5" x14ac:dyDescent="0.2">
      <c r="A84" s="24">
        <v>40695</v>
      </c>
      <c r="B84" s="11">
        <v>92804</v>
      </c>
      <c r="C84" s="12" t="s">
        <v>129</v>
      </c>
      <c r="D84" s="13" t="s">
        <v>123</v>
      </c>
      <c r="E84" s="14" t="s">
        <v>19</v>
      </c>
      <c r="F84" s="15">
        <v>171.2</v>
      </c>
      <c r="G84" s="16"/>
      <c r="H84" s="16">
        <f t="shared" si="20"/>
        <v>0</v>
      </c>
      <c r="I84" s="16">
        <f t="shared" si="21"/>
        <v>0</v>
      </c>
      <c r="J84" s="16">
        <f t="shared" si="22"/>
        <v>0</v>
      </c>
    </row>
    <row r="85" spans="1:10" ht="19.5" x14ac:dyDescent="0.2">
      <c r="A85" s="24">
        <v>41061</v>
      </c>
      <c r="B85" s="11">
        <v>92805</v>
      </c>
      <c r="C85" s="12" t="s">
        <v>131</v>
      </c>
      <c r="D85" s="13" t="s">
        <v>123</v>
      </c>
      <c r="E85" s="14" t="s">
        <v>19</v>
      </c>
      <c r="F85" s="15">
        <v>668.6</v>
      </c>
      <c r="G85" s="16"/>
      <c r="H85" s="16">
        <f t="shared" si="20"/>
        <v>0</v>
      </c>
      <c r="I85" s="16">
        <f t="shared" si="21"/>
        <v>0</v>
      </c>
      <c r="J85" s="16">
        <f t="shared" si="22"/>
        <v>0</v>
      </c>
    </row>
    <row r="86" spans="1:10" ht="19.5" x14ac:dyDescent="0.2">
      <c r="A86" s="24">
        <v>41426</v>
      </c>
      <c r="B86" s="11">
        <v>92806</v>
      </c>
      <c r="C86" s="12" t="s">
        <v>169</v>
      </c>
      <c r="D86" s="13" t="s">
        <v>123</v>
      </c>
      <c r="E86" s="14" t="s">
        <v>19</v>
      </c>
      <c r="F86" s="15">
        <v>547.70000000000005</v>
      </c>
      <c r="G86" s="16"/>
      <c r="H86" s="16">
        <f t="shared" si="20"/>
        <v>0</v>
      </c>
      <c r="I86" s="16">
        <f t="shared" si="21"/>
        <v>0</v>
      </c>
      <c r="J86" s="16">
        <f t="shared" si="22"/>
        <v>0</v>
      </c>
    </row>
    <row r="87" spans="1:10" ht="19.5" x14ac:dyDescent="0.2">
      <c r="A87" s="24">
        <v>41791</v>
      </c>
      <c r="B87" s="10" t="s">
        <v>170</v>
      </c>
      <c r="C87" s="12" t="s">
        <v>171</v>
      </c>
      <c r="D87" s="13" t="s">
        <v>123</v>
      </c>
      <c r="E87" s="14" t="s">
        <v>19</v>
      </c>
      <c r="F87" s="15">
        <v>327.39999999999998</v>
      </c>
      <c r="G87" s="16"/>
      <c r="H87" s="16">
        <f t="shared" si="20"/>
        <v>0</v>
      </c>
      <c r="I87" s="16">
        <f t="shared" si="21"/>
        <v>0</v>
      </c>
      <c r="J87" s="16">
        <f t="shared" si="22"/>
        <v>0</v>
      </c>
    </row>
    <row r="88" spans="1:10" ht="29.25" x14ac:dyDescent="0.2">
      <c r="A88" s="24">
        <v>42156</v>
      </c>
      <c r="B88" s="10" t="s">
        <v>172</v>
      </c>
      <c r="C88" s="12" t="s">
        <v>173</v>
      </c>
      <c r="D88" s="13" t="s">
        <v>123</v>
      </c>
      <c r="E88" s="14" t="s">
        <v>19</v>
      </c>
      <c r="F88" s="15">
        <v>105.9</v>
      </c>
      <c r="G88" s="16"/>
      <c r="H88" s="16">
        <f t="shared" si="20"/>
        <v>0</v>
      </c>
      <c r="I88" s="16">
        <f t="shared" si="21"/>
        <v>0</v>
      </c>
      <c r="J88" s="16">
        <f t="shared" si="22"/>
        <v>0</v>
      </c>
    </row>
    <row r="89" spans="1:10" ht="19.5" x14ac:dyDescent="0.2">
      <c r="A89" s="24">
        <v>42522</v>
      </c>
      <c r="B89" s="11">
        <v>92800</v>
      </c>
      <c r="C89" s="12" t="s">
        <v>133</v>
      </c>
      <c r="D89" s="13" t="s">
        <v>123</v>
      </c>
      <c r="E89" s="14" t="s">
        <v>19</v>
      </c>
      <c r="F89" s="15">
        <v>115.9</v>
      </c>
      <c r="G89" s="16"/>
      <c r="H89" s="16">
        <f t="shared" si="20"/>
        <v>0</v>
      </c>
      <c r="I89" s="16">
        <f t="shared" si="21"/>
        <v>0</v>
      </c>
      <c r="J89" s="16">
        <f t="shared" si="22"/>
        <v>0</v>
      </c>
    </row>
    <row r="90" spans="1:10" ht="48.75" x14ac:dyDescent="0.2">
      <c r="A90" s="24">
        <v>42887</v>
      </c>
      <c r="B90" s="11">
        <v>102320</v>
      </c>
      <c r="C90" s="12" t="s">
        <v>174</v>
      </c>
      <c r="D90" s="13" t="s">
        <v>64</v>
      </c>
      <c r="E90" s="14" t="s">
        <v>19</v>
      </c>
      <c r="F90" s="15">
        <v>29.7</v>
      </c>
      <c r="G90" s="16"/>
      <c r="H90" s="16">
        <f t="shared" si="20"/>
        <v>0</v>
      </c>
      <c r="I90" s="16">
        <f t="shared" si="21"/>
        <v>0</v>
      </c>
      <c r="J90" s="16">
        <f t="shared" si="22"/>
        <v>0</v>
      </c>
    </row>
    <row r="91" spans="1:10" ht="19.5" x14ac:dyDescent="0.2">
      <c r="A91" s="24">
        <v>43252</v>
      </c>
      <c r="B91" s="11">
        <v>96622</v>
      </c>
      <c r="C91" s="12" t="s">
        <v>63</v>
      </c>
      <c r="D91" s="13" t="s">
        <v>64</v>
      </c>
      <c r="E91" s="14" t="s">
        <v>19</v>
      </c>
      <c r="F91" s="15">
        <v>1.5</v>
      </c>
      <c r="G91" s="16"/>
      <c r="H91" s="16">
        <f t="shared" si="20"/>
        <v>0</v>
      </c>
      <c r="I91" s="16">
        <f t="shared" si="21"/>
        <v>0</v>
      </c>
      <c r="J91" s="16">
        <f t="shared" si="22"/>
        <v>0</v>
      </c>
    </row>
    <row r="92" spans="1:10" x14ac:dyDescent="0.2">
      <c r="A92" s="24">
        <v>43617</v>
      </c>
      <c r="B92" s="10" t="s">
        <v>175</v>
      </c>
      <c r="C92" s="10" t="s">
        <v>176</v>
      </c>
      <c r="D92" s="13" t="s">
        <v>51</v>
      </c>
      <c r="E92" s="14" t="s">
        <v>19</v>
      </c>
      <c r="F92" s="15">
        <v>1</v>
      </c>
      <c r="G92" s="17"/>
      <c r="H92" s="16">
        <f t="shared" si="20"/>
        <v>0</v>
      </c>
      <c r="I92" s="16">
        <f t="shared" si="21"/>
        <v>0</v>
      </c>
      <c r="J92" s="16">
        <f t="shared" si="22"/>
        <v>0</v>
      </c>
    </row>
    <row r="93" spans="1:10" ht="39" x14ac:dyDescent="0.2">
      <c r="A93" s="24">
        <v>43983</v>
      </c>
      <c r="B93" s="11">
        <v>101197</v>
      </c>
      <c r="C93" s="12" t="s">
        <v>177</v>
      </c>
      <c r="D93" s="18" t="s">
        <v>32</v>
      </c>
      <c r="E93" s="14" t="s">
        <v>19</v>
      </c>
      <c r="F93" s="15">
        <v>25</v>
      </c>
      <c r="G93" s="16"/>
      <c r="H93" s="16">
        <f t="shared" si="20"/>
        <v>0</v>
      </c>
      <c r="I93" s="16">
        <f t="shared" si="21"/>
        <v>0</v>
      </c>
      <c r="J93" s="16">
        <f t="shared" si="22"/>
        <v>0</v>
      </c>
    </row>
    <row r="94" spans="1:10" x14ac:dyDescent="0.2">
      <c r="A94" s="24">
        <v>44348</v>
      </c>
      <c r="B94" s="10" t="s">
        <v>178</v>
      </c>
      <c r="C94" s="10" t="s">
        <v>179</v>
      </c>
      <c r="D94" s="13" t="s">
        <v>18</v>
      </c>
      <c r="E94" s="14" t="s">
        <v>19</v>
      </c>
      <c r="F94" s="15">
        <v>10.4</v>
      </c>
      <c r="G94" s="16"/>
      <c r="H94" s="16">
        <f t="shared" si="20"/>
        <v>0</v>
      </c>
      <c r="I94" s="16">
        <f t="shared" si="21"/>
        <v>0</v>
      </c>
      <c r="J94" s="16">
        <f t="shared" si="22"/>
        <v>0</v>
      </c>
    </row>
    <row r="95" spans="1:10" ht="29.25" x14ac:dyDescent="0.2">
      <c r="A95" s="24">
        <v>44713</v>
      </c>
      <c r="B95" s="10" t="s">
        <v>135</v>
      </c>
      <c r="C95" s="12" t="s">
        <v>152</v>
      </c>
      <c r="D95" s="13" t="s">
        <v>51</v>
      </c>
      <c r="E95" s="14" t="s">
        <v>19</v>
      </c>
      <c r="F95" s="15">
        <v>1</v>
      </c>
      <c r="G95" s="16"/>
      <c r="H95" s="16">
        <f t="shared" si="20"/>
        <v>0</v>
      </c>
      <c r="I95" s="16">
        <f t="shared" si="21"/>
        <v>0</v>
      </c>
      <c r="J95" s="16">
        <f t="shared" si="22"/>
        <v>0</v>
      </c>
    </row>
    <row r="96" spans="1:10" ht="29.25" x14ac:dyDescent="0.2">
      <c r="A96" s="24">
        <v>45078</v>
      </c>
      <c r="B96" s="10" t="s">
        <v>180</v>
      </c>
      <c r="C96" s="12" t="s">
        <v>181</v>
      </c>
      <c r="D96" s="13" t="s">
        <v>18</v>
      </c>
      <c r="E96" s="14" t="s">
        <v>19</v>
      </c>
      <c r="F96" s="15">
        <v>4</v>
      </c>
      <c r="G96" s="16"/>
      <c r="H96" s="16">
        <f t="shared" si="20"/>
        <v>0</v>
      </c>
      <c r="I96" s="16">
        <f t="shared" si="21"/>
        <v>0</v>
      </c>
      <c r="J96" s="16">
        <f t="shared" si="22"/>
        <v>0</v>
      </c>
    </row>
    <row r="97" spans="1:10" ht="19.5" x14ac:dyDescent="0.2">
      <c r="A97" s="24">
        <v>45444</v>
      </c>
      <c r="B97" s="11">
        <v>98561</v>
      </c>
      <c r="C97" s="12" t="s">
        <v>182</v>
      </c>
      <c r="D97" s="14" t="s">
        <v>18</v>
      </c>
      <c r="E97" s="14" t="s">
        <v>19</v>
      </c>
      <c r="F97" s="15">
        <v>62</v>
      </c>
      <c r="G97" s="16"/>
      <c r="H97" s="16">
        <f t="shared" si="20"/>
        <v>0</v>
      </c>
      <c r="I97" s="16">
        <f t="shared" si="21"/>
        <v>0</v>
      </c>
      <c r="J97" s="16">
        <f t="shared" si="22"/>
        <v>0</v>
      </c>
    </row>
    <row r="98" spans="1:10" ht="19.5" x14ac:dyDescent="0.2">
      <c r="A98" s="24">
        <v>45809</v>
      </c>
      <c r="B98" s="10" t="s">
        <v>88</v>
      </c>
      <c r="C98" s="12" t="s">
        <v>89</v>
      </c>
      <c r="D98" s="14" t="s">
        <v>64</v>
      </c>
      <c r="E98" s="14" t="s">
        <v>19</v>
      </c>
      <c r="F98" s="15">
        <v>34.36</v>
      </c>
      <c r="G98" s="16"/>
      <c r="H98" s="16">
        <f t="shared" si="20"/>
        <v>0</v>
      </c>
      <c r="I98" s="16">
        <f t="shared" si="21"/>
        <v>0</v>
      </c>
      <c r="J98" s="16">
        <f t="shared" si="22"/>
        <v>0</v>
      </c>
    </row>
    <row r="99" spans="1:10" x14ac:dyDescent="0.2">
      <c r="A99" s="24">
        <v>46174</v>
      </c>
      <c r="B99" s="10" t="s">
        <v>91</v>
      </c>
      <c r="C99" s="10" t="s">
        <v>92</v>
      </c>
      <c r="D99" s="14" t="s">
        <v>64</v>
      </c>
      <c r="E99" s="14" t="s">
        <v>19</v>
      </c>
      <c r="F99" s="15">
        <v>34.36</v>
      </c>
      <c r="G99" s="16"/>
      <c r="H99" s="16">
        <f t="shared" si="20"/>
        <v>0</v>
      </c>
      <c r="I99" s="16">
        <f t="shared" si="21"/>
        <v>0</v>
      </c>
      <c r="J99" s="16">
        <f t="shared" si="22"/>
        <v>0</v>
      </c>
    </row>
    <row r="100" spans="1:10" ht="19.5" x14ac:dyDescent="0.2">
      <c r="A100" s="24">
        <v>46539</v>
      </c>
      <c r="B100" s="11">
        <v>95875</v>
      </c>
      <c r="C100" s="12" t="s">
        <v>94</v>
      </c>
      <c r="D100" s="14" t="s">
        <v>95</v>
      </c>
      <c r="E100" s="14" t="s">
        <v>19</v>
      </c>
      <c r="F100" s="15">
        <v>683.76400000000001</v>
      </c>
      <c r="G100" s="16"/>
      <c r="H100" s="16">
        <f t="shared" si="20"/>
        <v>0</v>
      </c>
      <c r="I100" s="16">
        <f t="shared" si="21"/>
        <v>0</v>
      </c>
      <c r="J100" s="16">
        <f t="shared" si="22"/>
        <v>0</v>
      </c>
    </row>
    <row r="101" spans="1:10" x14ac:dyDescent="0.2">
      <c r="A101" s="20" t="s">
        <v>183</v>
      </c>
      <c r="B101" s="21"/>
      <c r="C101" s="20" t="s">
        <v>184</v>
      </c>
      <c r="D101" s="21"/>
      <c r="E101" s="21"/>
      <c r="F101" s="21"/>
      <c r="G101" s="21"/>
      <c r="H101" s="22">
        <f>SUM(H102:H127)</f>
        <v>0</v>
      </c>
      <c r="I101" s="21"/>
      <c r="J101" s="22">
        <f>SUM(J102:J127)</f>
        <v>0</v>
      </c>
    </row>
    <row r="102" spans="1:10" ht="19.5" x14ac:dyDescent="0.2">
      <c r="A102" s="10" t="s">
        <v>185</v>
      </c>
      <c r="B102" s="10" t="s">
        <v>186</v>
      </c>
      <c r="C102" s="12" t="s">
        <v>187</v>
      </c>
      <c r="D102" s="14" t="s">
        <v>32</v>
      </c>
      <c r="E102" s="14" t="s">
        <v>19</v>
      </c>
      <c r="F102" s="15">
        <v>64.37</v>
      </c>
      <c r="G102" s="16"/>
      <c r="H102" s="16">
        <f t="shared" ref="H102:H127" si="23">ROUND((F102*G102),2)</f>
        <v>0</v>
      </c>
      <c r="I102" s="16">
        <f t="shared" ref="I102:I127" si="24">ROUND((G102*$L$1),2)</f>
        <v>0</v>
      </c>
      <c r="J102" s="16">
        <f t="shared" ref="J102:J127" si="25">ROUND((F102*I102),2)</f>
        <v>0</v>
      </c>
    </row>
    <row r="103" spans="1:10" ht="19.5" x14ac:dyDescent="0.2">
      <c r="A103" s="10" t="s">
        <v>188</v>
      </c>
      <c r="B103" s="10" t="s">
        <v>189</v>
      </c>
      <c r="C103" s="12" t="s">
        <v>190</v>
      </c>
      <c r="D103" s="14" t="s">
        <v>64</v>
      </c>
      <c r="E103" s="14" t="s">
        <v>19</v>
      </c>
      <c r="F103" s="15">
        <v>1.28</v>
      </c>
      <c r="G103" s="16"/>
      <c r="H103" s="16">
        <f t="shared" si="23"/>
        <v>0</v>
      </c>
      <c r="I103" s="16">
        <f t="shared" si="24"/>
        <v>0</v>
      </c>
      <c r="J103" s="16">
        <f t="shared" si="25"/>
        <v>0</v>
      </c>
    </row>
    <row r="104" spans="1:10" ht="19.5" x14ac:dyDescent="0.2">
      <c r="A104" s="10" t="s">
        <v>191</v>
      </c>
      <c r="B104" s="10" t="s">
        <v>160</v>
      </c>
      <c r="C104" s="12" t="s">
        <v>161</v>
      </c>
      <c r="D104" s="14" t="s">
        <v>18</v>
      </c>
      <c r="E104" s="14" t="s">
        <v>19</v>
      </c>
      <c r="F104" s="15">
        <v>72.94</v>
      </c>
      <c r="G104" s="16"/>
      <c r="H104" s="16">
        <f t="shared" si="23"/>
        <v>0</v>
      </c>
      <c r="I104" s="16">
        <f t="shared" si="24"/>
        <v>0</v>
      </c>
      <c r="J104" s="16">
        <f t="shared" si="25"/>
        <v>0</v>
      </c>
    </row>
    <row r="105" spans="1:10" ht="19.5" x14ac:dyDescent="0.2">
      <c r="A105" s="10" t="s">
        <v>192</v>
      </c>
      <c r="B105" s="10" t="s">
        <v>193</v>
      </c>
      <c r="C105" s="12" t="s">
        <v>194</v>
      </c>
      <c r="D105" s="14" t="s">
        <v>64</v>
      </c>
      <c r="E105" s="14" t="s">
        <v>19</v>
      </c>
      <c r="F105" s="15">
        <v>26.56</v>
      </c>
      <c r="G105" s="16"/>
      <c r="H105" s="16">
        <f t="shared" si="23"/>
        <v>0</v>
      </c>
      <c r="I105" s="16">
        <f t="shared" si="24"/>
        <v>0</v>
      </c>
      <c r="J105" s="16">
        <f t="shared" si="25"/>
        <v>0</v>
      </c>
    </row>
    <row r="106" spans="1:10" ht="19.5" x14ac:dyDescent="0.2">
      <c r="A106" s="10" t="s">
        <v>195</v>
      </c>
      <c r="B106" s="11">
        <v>95875</v>
      </c>
      <c r="C106" s="12" t="s">
        <v>94</v>
      </c>
      <c r="D106" s="14" t="s">
        <v>95</v>
      </c>
      <c r="E106" s="14" t="s">
        <v>19</v>
      </c>
      <c r="F106" s="15">
        <v>222.28299999999999</v>
      </c>
      <c r="G106" s="16"/>
      <c r="H106" s="16">
        <f t="shared" si="23"/>
        <v>0</v>
      </c>
      <c r="I106" s="16">
        <f t="shared" si="24"/>
        <v>0</v>
      </c>
      <c r="J106" s="16">
        <f t="shared" si="25"/>
        <v>0</v>
      </c>
    </row>
    <row r="107" spans="1:10" ht="19.5" x14ac:dyDescent="0.2">
      <c r="A107" s="10" t="s">
        <v>196</v>
      </c>
      <c r="B107" s="10" t="s">
        <v>96</v>
      </c>
      <c r="C107" s="12" t="s">
        <v>97</v>
      </c>
      <c r="D107" s="14" t="s">
        <v>18</v>
      </c>
      <c r="E107" s="14" t="s">
        <v>19</v>
      </c>
      <c r="F107" s="15">
        <v>17.100000000000001</v>
      </c>
      <c r="G107" s="16"/>
      <c r="H107" s="16">
        <f t="shared" si="23"/>
        <v>0</v>
      </c>
      <c r="I107" s="16">
        <f t="shared" si="24"/>
        <v>0</v>
      </c>
      <c r="J107" s="16">
        <f t="shared" si="25"/>
        <v>0</v>
      </c>
    </row>
    <row r="108" spans="1:10" ht="19.5" x14ac:dyDescent="0.2">
      <c r="A108" s="10" t="s">
        <v>197</v>
      </c>
      <c r="B108" s="11">
        <v>65000223</v>
      </c>
      <c r="C108" s="12" t="s">
        <v>163</v>
      </c>
      <c r="D108" s="14" t="s">
        <v>37</v>
      </c>
      <c r="E108" s="14" t="s">
        <v>19</v>
      </c>
      <c r="F108" s="15">
        <v>56</v>
      </c>
      <c r="G108" s="16"/>
      <c r="H108" s="16">
        <f t="shared" si="23"/>
        <v>0</v>
      </c>
      <c r="I108" s="16">
        <f t="shared" si="24"/>
        <v>0</v>
      </c>
      <c r="J108" s="16">
        <f t="shared" si="25"/>
        <v>0</v>
      </c>
    </row>
    <row r="109" spans="1:10" ht="29.25" x14ac:dyDescent="0.2">
      <c r="A109" s="10" t="s">
        <v>198</v>
      </c>
      <c r="B109" s="11">
        <v>101156</v>
      </c>
      <c r="C109" s="12" t="s">
        <v>199</v>
      </c>
      <c r="D109" s="14" t="s">
        <v>18</v>
      </c>
      <c r="E109" s="14" t="s">
        <v>19</v>
      </c>
      <c r="F109" s="15">
        <v>25</v>
      </c>
      <c r="G109" s="16"/>
      <c r="H109" s="16">
        <f t="shared" si="23"/>
        <v>0</v>
      </c>
      <c r="I109" s="16">
        <f t="shared" si="24"/>
        <v>0</v>
      </c>
      <c r="J109" s="16">
        <f t="shared" si="25"/>
        <v>0</v>
      </c>
    </row>
    <row r="110" spans="1:10" ht="29.25" x14ac:dyDescent="0.2">
      <c r="A110" s="10" t="s">
        <v>200</v>
      </c>
      <c r="B110" s="11">
        <v>87794</v>
      </c>
      <c r="C110" s="10" t="s">
        <v>201</v>
      </c>
      <c r="D110" s="14" t="s">
        <v>18</v>
      </c>
      <c r="E110" s="14" t="s">
        <v>19</v>
      </c>
      <c r="F110" s="15">
        <v>50</v>
      </c>
      <c r="G110" s="16"/>
      <c r="H110" s="16">
        <f t="shared" si="23"/>
        <v>0</v>
      </c>
      <c r="I110" s="16">
        <f t="shared" si="24"/>
        <v>0</v>
      </c>
      <c r="J110" s="16">
        <f t="shared" si="25"/>
        <v>0</v>
      </c>
    </row>
    <row r="111" spans="1:10" ht="19.5" x14ac:dyDescent="0.2">
      <c r="A111" s="24">
        <v>40331</v>
      </c>
      <c r="B111" s="10" t="s">
        <v>116</v>
      </c>
      <c r="C111" s="12" t="s">
        <v>117</v>
      </c>
      <c r="D111" s="14" t="s">
        <v>18</v>
      </c>
      <c r="E111" s="14" t="s">
        <v>19</v>
      </c>
      <c r="F111" s="15">
        <v>53.55</v>
      </c>
      <c r="G111" s="16"/>
      <c r="H111" s="16">
        <f t="shared" si="23"/>
        <v>0</v>
      </c>
      <c r="I111" s="16">
        <f t="shared" si="24"/>
        <v>0</v>
      </c>
      <c r="J111" s="16">
        <f t="shared" si="25"/>
        <v>0</v>
      </c>
    </row>
    <row r="112" spans="1:10" ht="29.25" x14ac:dyDescent="0.2">
      <c r="A112" s="24">
        <v>40696</v>
      </c>
      <c r="B112" s="10" t="s">
        <v>119</v>
      </c>
      <c r="C112" s="12" t="s">
        <v>120</v>
      </c>
      <c r="D112" s="14" t="s">
        <v>64</v>
      </c>
      <c r="E112" s="14" t="s">
        <v>19</v>
      </c>
      <c r="F112" s="15">
        <v>4.55</v>
      </c>
      <c r="G112" s="16"/>
      <c r="H112" s="16">
        <f t="shared" si="23"/>
        <v>0</v>
      </c>
      <c r="I112" s="16">
        <f t="shared" si="24"/>
        <v>0</v>
      </c>
      <c r="J112" s="16">
        <f t="shared" si="25"/>
        <v>0</v>
      </c>
    </row>
    <row r="113" spans="1:10" ht="19.5" x14ac:dyDescent="0.2">
      <c r="A113" s="24">
        <v>41062</v>
      </c>
      <c r="B113" s="11">
        <v>92801</v>
      </c>
      <c r="C113" s="12" t="s">
        <v>122</v>
      </c>
      <c r="D113" s="14" t="s">
        <v>123</v>
      </c>
      <c r="E113" s="14" t="s">
        <v>19</v>
      </c>
      <c r="F113" s="15">
        <v>85.1</v>
      </c>
      <c r="G113" s="16"/>
      <c r="H113" s="16">
        <f t="shared" si="23"/>
        <v>0</v>
      </c>
      <c r="I113" s="16">
        <f t="shared" si="24"/>
        <v>0</v>
      </c>
      <c r="J113" s="16">
        <f t="shared" si="25"/>
        <v>0</v>
      </c>
    </row>
    <row r="114" spans="1:10" ht="19.5" x14ac:dyDescent="0.2">
      <c r="A114" s="24">
        <v>41427</v>
      </c>
      <c r="B114" s="11">
        <v>92802</v>
      </c>
      <c r="C114" s="12" t="s">
        <v>125</v>
      </c>
      <c r="D114" s="14" t="s">
        <v>123</v>
      </c>
      <c r="E114" s="14" t="s">
        <v>19</v>
      </c>
      <c r="F114" s="15">
        <v>105.1</v>
      </c>
      <c r="G114" s="16"/>
      <c r="H114" s="16">
        <f t="shared" si="23"/>
        <v>0</v>
      </c>
      <c r="I114" s="16">
        <f t="shared" si="24"/>
        <v>0</v>
      </c>
      <c r="J114" s="16">
        <f t="shared" si="25"/>
        <v>0</v>
      </c>
    </row>
    <row r="115" spans="1:10" ht="19.5" x14ac:dyDescent="0.2">
      <c r="A115" s="24">
        <v>41792</v>
      </c>
      <c r="B115" s="11">
        <v>92803</v>
      </c>
      <c r="C115" s="12" t="s">
        <v>127</v>
      </c>
      <c r="D115" s="14" t="s">
        <v>123</v>
      </c>
      <c r="E115" s="14" t="s">
        <v>19</v>
      </c>
      <c r="F115" s="15">
        <v>44.1</v>
      </c>
      <c r="G115" s="16"/>
      <c r="H115" s="16">
        <f t="shared" si="23"/>
        <v>0</v>
      </c>
      <c r="I115" s="16">
        <f t="shared" si="24"/>
        <v>0</v>
      </c>
      <c r="J115" s="16">
        <f t="shared" si="25"/>
        <v>0</v>
      </c>
    </row>
    <row r="116" spans="1:10" ht="19.5" x14ac:dyDescent="0.2">
      <c r="A116" s="24">
        <v>42157</v>
      </c>
      <c r="B116" s="11">
        <v>92804</v>
      </c>
      <c r="C116" s="12" t="s">
        <v>129</v>
      </c>
      <c r="D116" s="14" t="s">
        <v>123</v>
      </c>
      <c r="E116" s="14" t="s">
        <v>19</v>
      </c>
      <c r="F116" s="15">
        <v>41.4</v>
      </c>
      <c r="G116" s="16"/>
      <c r="H116" s="16">
        <f t="shared" si="23"/>
        <v>0</v>
      </c>
      <c r="I116" s="16">
        <f t="shared" si="24"/>
        <v>0</v>
      </c>
      <c r="J116" s="16">
        <f t="shared" si="25"/>
        <v>0</v>
      </c>
    </row>
    <row r="117" spans="1:10" ht="19.5" x14ac:dyDescent="0.2">
      <c r="A117" s="24">
        <v>42523</v>
      </c>
      <c r="B117" s="11">
        <v>92805</v>
      </c>
      <c r="C117" s="12" t="s">
        <v>131</v>
      </c>
      <c r="D117" s="14" t="s">
        <v>123</v>
      </c>
      <c r="E117" s="14" t="s">
        <v>19</v>
      </c>
      <c r="F117" s="15">
        <v>347.5</v>
      </c>
      <c r="G117" s="16"/>
      <c r="H117" s="16">
        <f t="shared" si="23"/>
        <v>0</v>
      </c>
      <c r="I117" s="16">
        <f t="shared" si="24"/>
        <v>0</v>
      </c>
      <c r="J117" s="16">
        <f t="shared" si="25"/>
        <v>0</v>
      </c>
    </row>
    <row r="118" spans="1:10" ht="19.5" x14ac:dyDescent="0.2">
      <c r="A118" s="24">
        <v>42888</v>
      </c>
      <c r="B118" s="11">
        <v>92806</v>
      </c>
      <c r="C118" s="12" t="s">
        <v>169</v>
      </c>
      <c r="D118" s="14" t="s">
        <v>123</v>
      </c>
      <c r="E118" s="14" t="s">
        <v>19</v>
      </c>
      <c r="F118" s="15">
        <v>122.1</v>
      </c>
      <c r="G118" s="16"/>
      <c r="H118" s="16">
        <f t="shared" si="23"/>
        <v>0</v>
      </c>
      <c r="I118" s="16">
        <f t="shared" si="24"/>
        <v>0</v>
      </c>
      <c r="J118" s="16">
        <f t="shared" si="25"/>
        <v>0</v>
      </c>
    </row>
    <row r="119" spans="1:10" ht="19.5" x14ac:dyDescent="0.2">
      <c r="A119" s="24">
        <v>43253</v>
      </c>
      <c r="B119" s="11">
        <v>92800</v>
      </c>
      <c r="C119" s="12" t="s">
        <v>133</v>
      </c>
      <c r="D119" s="14" t="s">
        <v>123</v>
      </c>
      <c r="E119" s="14" t="s">
        <v>19</v>
      </c>
      <c r="F119" s="15">
        <v>22.9</v>
      </c>
      <c r="G119" s="16"/>
      <c r="H119" s="16">
        <f t="shared" si="23"/>
        <v>0</v>
      </c>
      <c r="I119" s="16">
        <f t="shared" si="24"/>
        <v>0</v>
      </c>
      <c r="J119" s="16">
        <f t="shared" si="25"/>
        <v>0</v>
      </c>
    </row>
    <row r="120" spans="1:10" ht="48.75" x14ac:dyDescent="0.2">
      <c r="A120" s="24">
        <v>43618</v>
      </c>
      <c r="B120" s="11">
        <v>93364</v>
      </c>
      <c r="C120" s="12" t="s">
        <v>109</v>
      </c>
      <c r="D120" s="14" t="s">
        <v>64</v>
      </c>
      <c r="E120" s="14" t="s">
        <v>19</v>
      </c>
      <c r="F120" s="15">
        <v>15.39</v>
      </c>
      <c r="G120" s="16"/>
      <c r="H120" s="16">
        <f t="shared" si="23"/>
        <v>0</v>
      </c>
      <c r="I120" s="16">
        <f t="shared" si="24"/>
        <v>0</v>
      </c>
      <c r="J120" s="16">
        <f t="shared" si="25"/>
        <v>0</v>
      </c>
    </row>
    <row r="121" spans="1:10" ht="29.25" x14ac:dyDescent="0.2">
      <c r="A121" s="24">
        <v>43984</v>
      </c>
      <c r="B121" s="11">
        <v>99059</v>
      </c>
      <c r="C121" s="12" t="s">
        <v>166</v>
      </c>
      <c r="D121" s="14" t="s">
        <v>32</v>
      </c>
      <c r="E121" s="14" t="s">
        <v>19</v>
      </c>
      <c r="F121" s="15">
        <v>5</v>
      </c>
      <c r="G121" s="16"/>
      <c r="H121" s="16">
        <f t="shared" si="23"/>
        <v>0</v>
      </c>
      <c r="I121" s="16">
        <f t="shared" si="24"/>
        <v>0</v>
      </c>
      <c r="J121" s="16">
        <f t="shared" si="25"/>
        <v>0</v>
      </c>
    </row>
    <row r="122" spans="1:10" ht="39" x14ac:dyDescent="0.2">
      <c r="A122" s="24">
        <v>44349</v>
      </c>
      <c r="B122" s="10" t="s">
        <v>202</v>
      </c>
      <c r="C122" s="10" t="s">
        <v>203</v>
      </c>
      <c r="D122" s="14" t="s">
        <v>32</v>
      </c>
      <c r="E122" s="14" t="s">
        <v>19</v>
      </c>
      <c r="F122" s="15">
        <v>64.37</v>
      </c>
      <c r="G122" s="16"/>
      <c r="H122" s="16">
        <f t="shared" si="23"/>
        <v>0</v>
      </c>
      <c r="I122" s="16">
        <f t="shared" si="24"/>
        <v>0</v>
      </c>
      <c r="J122" s="16">
        <f t="shared" si="25"/>
        <v>0</v>
      </c>
    </row>
    <row r="123" spans="1:10" ht="19.5" x14ac:dyDescent="0.2">
      <c r="A123" s="24">
        <v>44714</v>
      </c>
      <c r="B123" s="11">
        <v>102989</v>
      </c>
      <c r="C123" s="12" t="s">
        <v>204</v>
      </c>
      <c r="D123" s="14" t="s">
        <v>32</v>
      </c>
      <c r="E123" s="14" t="s">
        <v>19</v>
      </c>
      <c r="F123" s="15">
        <v>7</v>
      </c>
      <c r="G123" s="16"/>
      <c r="H123" s="16">
        <f t="shared" si="23"/>
        <v>0</v>
      </c>
      <c r="I123" s="16">
        <f t="shared" si="24"/>
        <v>0</v>
      </c>
      <c r="J123" s="16">
        <f t="shared" si="25"/>
        <v>0</v>
      </c>
    </row>
    <row r="124" spans="1:10" ht="19.5" x14ac:dyDescent="0.2">
      <c r="A124" s="24">
        <v>45079</v>
      </c>
      <c r="B124" s="10" t="s">
        <v>205</v>
      </c>
      <c r="C124" s="12" t="s">
        <v>206</v>
      </c>
      <c r="D124" s="14" t="s">
        <v>18</v>
      </c>
      <c r="E124" s="14" t="s">
        <v>19</v>
      </c>
      <c r="F124" s="15">
        <v>16</v>
      </c>
      <c r="G124" s="16"/>
      <c r="H124" s="16">
        <f t="shared" si="23"/>
        <v>0</v>
      </c>
      <c r="I124" s="16">
        <f t="shared" si="24"/>
        <v>0</v>
      </c>
      <c r="J124" s="16">
        <f t="shared" si="25"/>
        <v>0</v>
      </c>
    </row>
    <row r="125" spans="1:10" ht="19.5" x14ac:dyDescent="0.2">
      <c r="A125" s="24">
        <v>45445</v>
      </c>
      <c r="B125" s="11">
        <v>98524</v>
      </c>
      <c r="C125" s="12" t="s">
        <v>17</v>
      </c>
      <c r="D125" s="14" t="s">
        <v>18</v>
      </c>
      <c r="E125" s="14" t="s">
        <v>19</v>
      </c>
      <c r="F125" s="15">
        <v>7</v>
      </c>
      <c r="G125" s="16"/>
      <c r="H125" s="16">
        <f t="shared" si="23"/>
        <v>0</v>
      </c>
      <c r="I125" s="16">
        <f t="shared" si="24"/>
        <v>0</v>
      </c>
      <c r="J125" s="16">
        <f t="shared" si="25"/>
        <v>0</v>
      </c>
    </row>
    <row r="126" spans="1:10" x14ac:dyDescent="0.2">
      <c r="A126" s="24">
        <v>45810</v>
      </c>
      <c r="B126" s="11">
        <v>98504</v>
      </c>
      <c r="C126" s="10" t="s">
        <v>82</v>
      </c>
      <c r="D126" s="14" t="s">
        <v>18</v>
      </c>
      <c r="E126" s="14" t="s">
        <v>19</v>
      </c>
      <c r="F126" s="15">
        <v>7</v>
      </c>
      <c r="G126" s="16"/>
      <c r="H126" s="16">
        <f t="shared" si="23"/>
        <v>0</v>
      </c>
      <c r="I126" s="16">
        <f t="shared" si="24"/>
        <v>0</v>
      </c>
      <c r="J126" s="16">
        <f t="shared" si="25"/>
        <v>0</v>
      </c>
    </row>
    <row r="127" spans="1:10" ht="19.5" x14ac:dyDescent="0.2">
      <c r="A127" s="24">
        <v>46175</v>
      </c>
      <c r="B127" s="11">
        <v>95875</v>
      </c>
      <c r="C127" s="12" t="s">
        <v>94</v>
      </c>
      <c r="D127" s="14" t="s">
        <v>95</v>
      </c>
      <c r="E127" s="14" t="s">
        <v>19</v>
      </c>
      <c r="F127" s="15">
        <v>288.94799999999998</v>
      </c>
      <c r="G127" s="16"/>
      <c r="H127" s="16">
        <f t="shared" si="23"/>
        <v>0</v>
      </c>
      <c r="I127" s="16">
        <f t="shared" si="24"/>
        <v>0</v>
      </c>
      <c r="J127" s="16">
        <f t="shared" si="25"/>
        <v>0</v>
      </c>
    </row>
  </sheetData>
  <mergeCells count="14">
    <mergeCell ref="A6:F6"/>
    <mergeCell ref="A1:J1"/>
    <mergeCell ref="A2:F2"/>
    <mergeCell ref="I2:J2"/>
    <mergeCell ref="A3:A5"/>
    <mergeCell ref="B3:B5"/>
    <mergeCell ref="C3:C5"/>
    <mergeCell ref="D3:D5"/>
    <mergeCell ref="E3:E5"/>
    <mergeCell ref="F3:F5"/>
    <mergeCell ref="G3:H3"/>
    <mergeCell ref="I3:J3"/>
    <mergeCell ref="G4:H4"/>
    <mergeCell ref="I4:J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7B945-587C-41E7-B362-76105801B823}">
  <dimension ref="A1:P14"/>
  <sheetViews>
    <sheetView workbookViewId="0">
      <selection activeCell="F13" sqref="F13"/>
    </sheetView>
  </sheetViews>
  <sheetFormatPr defaultRowHeight="12.75" x14ac:dyDescent="0.2"/>
  <cols>
    <col min="1" max="1" width="5.1640625" bestFit="1" customWidth="1"/>
    <col min="2" max="2" width="31.33203125" bestFit="1" customWidth="1"/>
    <col min="3" max="3" width="13.33203125" bestFit="1" customWidth="1"/>
    <col min="4" max="4" width="8.5" bestFit="1" customWidth="1"/>
    <col min="5" max="5" width="11.5" bestFit="1" customWidth="1"/>
    <col min="6" max="6" width="8.5" style="80" bestFit="1" customWidth="1"/>
    <col min="7" max="7" width="11.5" bestFit="1" customWidth="1"/>
    <col min="8" max="8" width="8.5" style="80" bestFit="1" customWidth="1"/>
    <col min="9" max="9" width="11.5" bestFit="1" customWidth="1"/>
    <col min="10" max="10" width="8.5" style="80" bestFit="1" customWidth="1"/>
    <col min="11" max="11" width="11.6640625" bestFit="1" customWidth="1"/>
    <col min="12" max="12" width="8.5" style="80" bestFit="1" customWidth="1"/>
    <col min="13" max="13" width="11.6640625" bestFit="1" customWidth="1"/>
    <col min="14" max="14" width="8.5" style="80" bestFit="1" customWidth="1"/>
    <col min="15" max="15" width="11.6640625" bestFit="1" customWidth="1"/>
    <col min="16" max="16" width="8.5" style="80" bestFit="1" customWidth="1"/>
  </cols>
  <sheetData>
    <row r="1" spans="1:16" ht="15" x14ac:dyDescent="0.2">
      <c r="A1" s="54" t="s">
        <v>208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2"/>
    </row>
    <row r="2" spans="1:16" x14ac:dyDescent="0.2">
      <c r="A2" s="51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9"/>
    </row>
    <row r="3" spans="1:16" s="56" customFormat="1" ht="32.25" customHeight="1" x14ac:dyDescent="0.2">
      <c r="A3" s="58" t="s">
        <v>224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</row>
    <row r="4" spans="1:16" s="56" customFormat="1" x14ac:dyDescent="0.2">
      <c r="A4" s="60" t="s">
        <v>210</v>
      </c>
      <c r="B4" s="61" t="s">
        <v>211</v>
      </c>
      <c r="C4" s="62" t="s">
        <v>212</v>
      </c>
      <c r="D4" s="63"/>
      <c r="E4" s="64" t="s">
        <v>213</v>
      </c>
      <c r="F4" s="65"/>
      <c r="G4" s="64" t="s">
        <v>214</v>
      </c>
      <c r="H4" s="65"/>
      <c r="I4" s="64" t="s">
        <v>215</v>
      </c>
      <c r="J4" s="65"/>
      <c r="K4" s="64" t="s">
        <v>216</v>
      </c>
      <c r="L4" s="65"/>
      <c r="M4" s="64" t="s">
        <v>217</v>
      </c>
      <c r="N4" s="65"/>
      <c r="O4" s="64" t="s">
        <v>218</v>
      </c>
      <c r="P4" s="65"/>
    </row>
    <row r="5" spans="1:16" s="56" customFormat="1" x14ac:dyDescent="0.2">
      <c r="A5" s="66"/>
      <c r="B5" s="67" t="s">
        <v>219</v>
      </c>
      <c r="C5" s="61" t="s">
        <v>220</v>
      </c>
      <c r="D5" s="68" t="s">
        <v>221</v>
      </c>
      <c r="E5" s="61" t="s">
        <v>220</v>
      </c>
      <c r="F5" s="77" t="s">
        <v>221</v>
      </c>
      <c r="G5" s="61" t="s">
        <v>220</v>
      </c>
      <c r="H5" s="77" t="s">
        <v>221</v>
      </c>
      <c r="I5" s="61" t="s">
        <v>220</v>
      </c>
      <c r="J5" s="77" t="s">
        <v>221</v>
      </c>
      <c r="K5" s="61" t="s">
        <v>220</v>
      </c>
      <c r="L5" s="77" t="s">
        <v>221</v>
      </c>
      <c r="M5" s="61" t="s">
        <v>220</v>
      </c>
      <c r="N5" s="77" t="s">
        <v>221</v>
      </c>
      <c r="O5" s="61" t="s">
        <v>220</v>
      </c>
      <c r="P5" s="77" t="s">
        <v>221</v>
      </c>
    </row>
    <row r="6" spans="1:16" s="56" customFormat="1" x14ac:dyDescent="0.2">
      <c r="A6" s="69">
        <v>1</v>
      </c>
      <c r="B6" s="70" t="s">
        <v>225</v>
      </c>
      <c r="C6" s="71">
        <f>Orçamento!J7</f>
        <v>0</v>
      </c>
      <c r="D6" s="76" t="e">
        <f>C6/$C$12</f>
        <v>#DIV/0!</v>
      </c>
      <c r="E6" s="71"/>
      <c r="F6" s="78" t="e">
        <f>E6/$C6</f>
        <v>#DIV/0!</v>
      </c>
      <c r="G6" s="71"/>
      <c r="H6" s="78" t="e">
        <f>G6/$C6</f>
        <v>#DIV/0!</v>
      </c>
      <c r="I6" s="71"/>
      <c r="J6" s="78" t="e">
        <f>I6/$C6</f>
        <v>#DIV/0!</v>
      </c>
      <c r="K6" s="71"/>
      <c r="L6" s="78" t="e">
        <f>K6/$C6</f>
        <v>#DIV/0!</v>
      </c>
      <c r="M6" s="71"/>
      <c r="N6" s="78" t="e">
        <f>M6/$C6</f>
        <v>#DIV/0!</v>
      </c>
      <c r="O6" s="71"/>
      <c r="P6" s="78" t="e">
        <f>O6/$C6</f>
        <v>#DIV/0!</v>
      </c>
    </row>
    <row r="7" spans="1:16" s="56" customFormat="1" x14ac:dyDescent="0.2">
      <c r="A7" s="69">
        <v>2</v>
      </c>
      <c r="B7" s="70" t="s">
        <v>226</v>
      </c>
      <c r="C7" s="71">
        <f>Orçamento!J13</f>
        <v>0</v>
      </c>
      <c r="D7" s="76" t="e">
        <f t="shared" ref="D7:D11" si="0">C7/$C$12</f>
        <v>#DIV/0!</v>
      </c>
      <c r="E7" s="71"/>
      <c r="F7" s="78" t="e">
        <f t="shared" ref="F7:H11" si="1">E7/$C7</f>
        <v>#DIV/0!</v>
      </c>
      <c r="G7" s="71"/>
      <c r="H7" s="78" t="e">
        <f t="shared" si="1"/>
        <v>#DIV/0!</v>
      </c>
      <c r="I7" s="71"/>
      <c r="J7" s="78" t="e">
        <f t="shared" ref="J7" si="2">I7/$C7</f>
        <v>#DIV/0!</v>
      </c>
      <c r="K7" s="71"/>
      <c r="L7" s="78" t="e">
        <f t="shared" ref="L7" si="3">K7/$C7</f>
        <v>#DIV/0!</v>
      </c>
      <c r="M7" s="71"/>
      <c r="N7" s="78" t="e">
        <f t="shared" ref="N7" si="4">M7/$C7</f>
        <v>#DIV/0!</v>
      </c>
      <c r="O7" s="71"/>
      <c r="P7" s="78" t="e">
        <f t="shared" ref="P7" si="5">O7/$C7</f>
        <v>#DIV/0!</v>
      </c>
    </row>
    <row r="8" spans="1:16" s="56" customFormat="1" ht="25.5" x14ac:dyDescent="0.2">
      <c r="A8" s="69">
        <v>3</v>
      </c>
      <c r="B8" s="70" t="s">
        <v>227</v>
      </c>
      <c r="C8" s="71">
        <f>Orçamento!J17</f>
        <v>0</v>
      </c>
      <c r="D8" s="76" t="e">
        <f t="shared" si="0"/>
        <v>#DIV/0!</v>
      </c>
      <c r="E8" s="71"/>
      <c r="F8" s="78" t="e">
        <f t="shared" si="1"/>
        <v>#DIV/0!</v>
      </c>
      <c r="G8" s="71"/>
      <c r="H8" s="78" t="e">
        <f t="shared" si="1"/>
        <v>#DIV/0!</v>
      </c>
      <c r="I8" s="71"/>
      <c r="J8" s="78" t="e">
        <f t="shared" ref="J8" si="6">I8/$C8</f>
        <v>#DIV/0!</v>
      </c>
      <c r="K8" s="71"/>
      <c r="L8" s="78" t="e">
        <f t="shared" ref="L8" si="7">K8/$C8</f>
        <v>#DIV/0!</v>
      </c>
      <c r="M8" s="71"/>
      <c r="N8" s="78" t="e">
        <f t="shared" ref="N8" si="8">M8/$C8</f>
        <v>#DIV/0!</v>
      </c>
      <c r="O8" s="71"/>
      <c r="P8" s="78" t="e">
        <f t="shared" ref="P8" si="9">O8/$C8</f>
        <v>#DIV/0!</v>
      </c>
    </row>
    <row r="9" spans="1:16" s="56" customFormat="1" x14ac:dyDescent="0.2">
      <c r="A9" s="69">
        <v>4</v>
      </c>
      <c r="B9" s="70" t="s">
        <v>228</v>
      </c>
      <c r="C9" s="71">
        <f>Orçamento!J25</f>
        <v>0</v>
      </c>
      <c r="D9" s="76" t="e">
        <f t="shared" si="0"/>
        <v>#DIV/0!</v>
      </c>
      <c r="E9" s="71"/>
      <c r="F9" s="78" t="e">
        <f t="shared" si="1"/>
        <v>#DIV/0!</v>
      </c>
      <c r="G9" s="73"/>
      <c r="H9" s="78" t="e">
        <f t="shared" si="1"/>
        <v>#DIV/0!</v>
      </c>
      <c r="I9" s="73"/>
      <c r="J9" s="78" t="e">
        <f t="shared" ref="J9" si="10">I9/$C9</f>
        <v>#DIV/0!</v>
      </c>
      <c r="K9" s="73"/>
      <c r="L9" s="78" t="e">
        <f t="shared" ref="L9" si="11">K9/$C9</f>
        <v>#DIV/0!</v>
      </c>
      <c r="M9" s="73"/>
      <c r="N9" s="78" t="e">
        <f t="shared" ref="N9" si="12">M9/$C9</f>
        <v>#DIV/0!</v>
      </c>
      <c r="O9" s="71"/>
      <c r="P9" s="78" t="e">
        <f t="shared" ref="P9" si="13">O9/$C9</f>
        <v>#DIV/0!</v>
      </c>
    </row>
    <row r="10" spans="1:16" s="56" customFormat="1" ht="25.5" x14ac:dyDescent="0.2">
      <c r="A10" s="69">
        <v>5</v>
      </c>
      <c r="B10" s="70" t="s">
        <v>229</v>
      </c>
      <c r="C10" s="71">
        <f>Orçamento!J28</f>
        <v>0</v>
      </c>
      <c r="D10" s="76" t="e">
        <f t="shared" si="0"/>
        <v>#DIV/0!</v>
      </c>
      <c r="E10" s="71"/>
      <c r="F10" s="78" t="e">
        <f t="shared" si="1"/>
        <v>#DIV/0!</v>
      </c>
      <c r="G10" s="71"/>
      <c r="H10" s="78" t="e">
        <f t="shared" si="1"/>
        <v>#DIV/0!</v>
      </c>
      <c r="I10" s="71"/>
      <c r="J10" s="78" t="e">
        <f t="shared" ref="J10" si="14">I10/$C10</f>
        <v>#DIV/0!</v>
      </c>
      <c r="K10" s="71"/>
      <c r="L10" s="78" t="e">
        <f t="shared" ref="L10" si="15">K10/$C10</f>
        <v>#DIV/0!</v>
      </c>
      <c r="M10" s="71"/>
      <c r="N10" s="78" t="e">
        <f t="shared" ref="N10" si="16">M10/$C10</f>
        <v>#DIV/0!</v>
      </c>
      <c r="O10" s="71"/>
      <c r="P10" s="78" t="e">
        <f t="shared" ref="P10" si="17">O10/$C10</f>
        <v>#DIV/0!</v>
      </c>
    </row>
    <row r="11" spans="1:16" s="56" customFormat="1" ht="25.5" x14ac:dyDescent="0.2">
      <c r="A11" s="69">
        <v>6</v>
      </c>
      <c r="B11" s="70" t="s">
        <v>230</v>
      </c>
      <c r="C11" s="71">
        <f>Orçamento!J72</f>
        <v>0</v>
      </c>
      <c r="D11" s="76" t="e">
        <f t="shared" si="0"/>
        <v>#DIV/0!</v>
      </c>
      <c r="E11" s="71"/>
      <c r="F11" s="78" t="e">
        <f t="shared" si="1"/>
        <v>#DIV/0!</v>
      </c>
      <c r="G11" s="71"/>
      <c r="H11" s="78" t="e">
        <f t="shared" si="1"/>
        <v>#DIV/0!</v>
      </c>
      <c r="I11" s="71"/>
      <c r="J11" s="78" t="e">
        <f t="shared" ref="J11" si="18">I11/$C11</f>
        <v>#DIV/0!</v>
      </c>
      <c r="K11" s="71"/>
      <c r="L11" s="78" t="e">
        <f t="shared" ref="L11" si="19">K11/$C11</f>
        <v>#DIV/0!</v>
      </c>
      <c r="M11" s="71"/>
      <c r="N11" s="78" t="e">
        <f t="shared" ref="N11" si="20">M11/$C11</f>
        <v>#DIV/0!</v>
      </c>
      <c r="O11" s="71"/>
      <c r="P11" s="78" t="e">
        <f t="shared" ref="P11" si="21">O11/$C11</f>
        <v>#DIV/0!</v>
      </c>
    </row>
    <row r="12" spans="1:16" s="56" customFormat="1" x14ac:dyDescent="0.2">
      <c r="A12" s="57"/>
      <c r="B12" s="74" t="s">
        <v>222</v>
      </c>
      <c r="C12" s="75">
        <f>SUM(C6:C11)</f>
        <v>0</v>
      </c>
      <c r="D12" s="76" t="e">
        <f>SUM(D6:D11)</f>
        <v>#DIV/0!</v>
      </c>
      <c r="E12" s="75">
        <f>SUM(E6:E11)</f>
        <v>0</v>
      </c>
      <c r="F12" s="76" t="e">
        <f>SUM(F6:F11)</f>
        <v>#DIV/0!</v>
      </c>
      <c r="G12" s="75">
        <f>SUM(G6:G11)</f>
        <v>0</v>
      </c>
      <c r="H12" s="76" t="e">
        <f>SUM(H6:H11)</f>
        <v>#DIV/0!</v>
      </c>
      <c r="I12" s="75">
        <f>SUM(I6:I11)</f>
        <v>0</v>
      </c>
      <c r="J12" s="76" t="e">
        <f>SUM(J6:J11)</f>
        <v>#DIV/0!</v>
      </c>
      <c r="K12" s="75">
        <f>SUM(K6:K11)</f>
        <v>0</v>
      </c>
      <c r="L12" s="76" t="e">
        <f>SUM(L6:L11)</f>
        <v>#DIV/0!</v>
      </c>
      <c r="M12" s="75">
        <f>SUM(M6:M11)</f>
        <v>0</v>
      </c>
      <c r="N12" s="76" t="e">
        <f>SUM(N6:N11)</f>
        <v>#DIV/0!</v>
      </c>
      <c r="O12" s="75">
        <f>SUM(O6:O11)</f>
        <v>0</v>
      </c>
      <c r="P12" s="76" t="e">
        <f>SUM(P6:P11)</f>
        <v>#DIV/0!</v>
      </c>
    </row>
    <row r="13" spans="1:16" s="56" customFormat="1" x14ac:dyDescent="0.2">
      <c r="A13" s="57"/>
      <c r="B13" s="74" t="s">
        <v>223</v>
      </c>
      <c r="C13" s="75">
        <f>O13</f>
        <v>0</v>
      </c>
      <c r="D13" s="72" t="e">
        <f>P13</f>
        <v>#DIV/0!</v>
      </c>
      <c r="E13" s="71">
        <f>E12</f>
        <v>0</v>
      </c>
      <c r="F13" s="78" t="e">
        <f>E13/$C$12</f>
        <v>#DIV/0!</v>
      </c>
      <c r="G13" s="71">
        <f>E13+G12</f>
        <v>0</v>
      </c>
      <c r="H13" s="78" t="e">
        <f>G13/$C$12</f>
        <v>#DIV/0!</v>
      </c>
      <c r="I13" s="71">
        <f>G13+I12</f>
        <v>0</v>
      </c>
      <c r="J13" s="78" t="e">
        <f>I13/$C$12</f>
        <v>#DIV/0!</v>
      </c>
      <c r="K13" s="71">
        <f>I13+K12</f>
        <v>0</v>
      </c>
      <c r="L13" s="78" t="e">
        <f>K13/$C$12</f>
        <v>#DIV/0!</v>
      </c>
      <c r="M13" s="71">
        <f>K13+M12</f>
        <v>0</v>
      </c>
      <c r="N13" s="78" t="e">
        <f>M13/$C$12</f>
        <v>#DIV/0!</v>
      </c>
      <c r="O13" s="71">
        <f>M13+O12</f>
        <v>0</v>
      </c>
      <c r="P13" s="78" t="e">
        <f>O13/$C$12</f>
        <v>#DIV/0!</v>
      </c>
    </row>
    <row r="14" spans="1:16" s="56" customFormat="1" x14ac:dyDescent="0.2">
      <c r="F14" s="79"/>
      <c r="H14" s="79"/>
      <c r="J14" s="79"/>
      <c r="L14" s="79"/>
      <c r="N14" s="79"/>
      <c r="P14" s="79"/>
    </row>
  </sheetData>
  <mergeCells count="11">
    <mergeCell ref="O4:P4"/>
    <mergeCell ref="A1:P1"/>
    <mergeCell ref="A2:P2"/>
    <mergeCell ref="A3:P3"/>
    <mergeCell ref="A4:A5"/>
    <mergeCell ref="C4:D4"/>
    <mergeCell ref="E4:F4"/>
    <mergeCell ref="G4:H4"/>
    <mergeCell ref="I4:J4"/>
    <mergeCell ref="K4:L4"/>
    <mergeCell ref="M4:N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Orçamento</dc:title>
  <dc:creator>bruna</dc:creator>
  <cp:lastModifiedBy>Bruna</cp:lastModifiedBy>
  <dcterms:created xsi:type="dcterms:W3CDTF">2022-02-09T14:22:10Z</dcterms:created>
  <dcterms:modified xsi:type="dcterms:W3CDTF">2022-02-09T14:41:17Z</dcterms:modified>
</cp:coreProperties>
</file>